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oegr\Desktop\当地采购辅材\待挂网\采购公告（挂锁+闸阀+安全物资）\"/>
    </mc:Choice>
  </mc:AlternateContent>
  <bookViews>
    <workbookView windowWidth="26880" windowHeight="12900"/>
  </bookViews>
  <sheets>
    <sheet name="项目一报价单" sheetId="2" r:id="rId1"/>
  </sheets>
  <externalReferences>
    <externalReference r:id="rId2"/>
    <externalReference r:id="rId3"/>
  </externalReferences>
  <definedNames>
    <definedName name="_xlnm._FilterDatabase" localSheetId="0" hidden="1">项目一报价单!$A$3:$P$48</definedName>
    <definedName name="________________________qgt1">[1]备件目录!#REF!</definedName>
    <definedName name="_______________________qgt1">[1]备件目录!#REF!</definedName>
    <definedName name="______________________qgt1">[1]备件目录!#REF!</definedName>
    <definedName name="_____________________qgt1">[1]备件目录!#REF!</definedName>
    <definedName name="____________________qgt1">[1]备件目录!#REF!</definedName>
    <definedName name="_____________qgt1">[1]备件目录!#REF!</definedName>
    <definedName name="_xlnm.Print_Titles" localSheetId="0">项目一报价单!$1:$4</definedName>
    <definedName name="存货档案">#REF!</definedName>
    <definedName name="_qgt1">[2]备件目录!#REF!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" name="ID_9006D78CB87F41688C4B220DC3E94D1A" descr="f1e3fa9534ffbf10c5460abafeb0ab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76270" y="3590290"/>
          <a:ext cx="661035" cy="661035"/>
        </a:xfrm>
        <a:prstGeom prst="rect">
          <a:avLst/>
        </a:prstGeom>
      </xdr:spPr>
    </xdr:pic>
  </etc:cellImage>
  <etc:cellImage>
    <xdr:pic>
      <xdr:nvPicPr>
        <xdr:cNvPr id="8" name="ID_A38D488D3CB44F41A17C4D2394665B6E" descr="8db87e9fd007884345d9505d37c6aa6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067405" y="2747010"/>
          <a:ext cx="661035" cy="661035"/>
        </a:xfrm>
        <a:prstGeom prst="rect">
          <a:avLst/>
        </a:prstGeom>
      </xdr:spPr>
    </xdr:pic>
  </etc:cellImage>
  <etc:cellImage>
    <xdr:pic>
      <xdr:nvPicPr>
        <xdr:cNvPr id="7" name="ID_CD10020786834145A28D2D054FFA94D5" descr="f11b77b1a17cd4779b5de90f9e05dec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294100" y="1607820"/>
          <a:ext cx="1010285" cy="1014730"/>
        </a:xfrm>
        <a:prstGeom prst="rect">
          <a:avLst/>
        </a:prstGeom>
      </xdr:spPr>
    </xdr:pic>
  </etc:cellImage>
  <etc:cellImage>
    <xdr:pic>
      <xdr:nvPicPr>
        <xdr:cNvPr id="10" name="ID_856BA7F3C5D1405DB9C6C9AC5C809898" descr="f849214d1b487d0152d761b42cc2086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869920" y="4490085"/>
          <a:ext cx="870585" cy="866140"/>
        </a:xfrm>
        <a:prstGeom prst="rect">
          <a:avLst/>
        </a:prstGeom>
      </xdr:spPr>
    </xdr:pic>
  </etc:cellImage>
  <etc:cellImage>
    <xdr:pic>
      <xdr:nvPicPr>
        <xdr:cNvPr id="3" name="ID_4C3DD21A66B948CFB2C082B352ABA21A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166725" y="2840990"/>
          <a:ext cx="4486275" cy="456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984A98F2589440F895B300886081736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263880" y="2533650"/>
          <a:ext cx="2527300" cy="2457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B3D60C962F9C4CDCBFDF61DBAAE46B6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118350" y="16156940"/>
          <a:ext cx="3676650" cy="3524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7A9C266ABFCF41D6A82ACA9C4FFF699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293090" y="3672205"/>
          <a:ext cx="655320" cy="17754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947C696233EB469DA39DC37A78E3E5CD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585190" y="3747135"/>
          <a:ext cx="2495550" cy="2533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22FC951B4CC240F8B7DD27E7A8BC663A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3107035" y="5154930"/>
          <a:ext cx="3133725" cy="5343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292C53101B3D4AD18A29A851B77263A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3204825" y="4608195"/>
          <a:ext cx="2603500" cy="2571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3A27EE39766F45F980B42D24762DDFD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162800" y="16106140"/>
          <a:ext cx="3536950" cy="355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3728D758C4A2477CBDC9AF2DC9DC40BF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3159740" y="6024245"/>
          <a:ext cx="4699000" cy="4476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CCD4873254E943A7A23222F85CE5E2FF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3144500" y="6286500"/>
          <a:ext cx="4889500" cy="4851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4EED7DE9692F480799C074A26098239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3234035" y="6652895"/>
          <a:ext cx="5283200" cy="4775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A6C4AD477C244749B1AFFBAE4D0BE61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3211810" y="6908165"/>
          <a:ext cx="2552700" cy="2476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B7641D113DD749FB96CCDA4F61C22FA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3181965" y="7198995"/>
          <a:ext cx="4876800" cy="4787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5210D3BC8A87426B878CAD31F1F1F13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3129260" y="7454265"/>
          <a:ext cx="5099050" cy="4337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6B7FF6D2D394D889A9850E858F9E42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3226415" y="7791450"/>
          <a:ext cx="2362200" cy="1828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2233AE853301458D8C1ED818FE55855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3145135" y="8053705"/>
          <a:ext cx="4603750" cy="4667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C25C2E3A1764BBBB124ACA8F9CA187A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3204190" y="8353425"/>
          <a:ext cx="2181225" cy="1524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4FA1677ABF31449CB0526F0A4D3DCC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3129895" y="8921750"/>
          <a:ext cx="3581400" cy="54165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<sst xmlns="http://schemas.openxmlformats.org/spreadsheetml/2006/main" count="330" uniqueCount="240">
  <si>
    <r>
      <rPr>
        <b/>
        <sz val="16"/>
        <color rgb="FF000000"/>
        <rFont val="仿宋_GB2312"/>
        <charset val="134"/>
      </rPr>
      <t>中国铝业几内亚有限公司报价单</t>
    </r>
  </si>
  <si>
    <t>Formulaire de devis de CHALCO GUINEA COMPANY S.A.</t>
  </si>
  <si>
    <r>
      <rPr>
        <b/>
        <sz val="12"/>
        <color rgb="FF000000"/>
        <rFont val="仿宋_GB2312"/>
        <charset val="134"/>
      </rPr>
      <t>序号</t>
    </r>
  </si>
  <si>
    <t>计划编号</t>
  </si>
  <si>
    <t>存货编码</t>
  </si>
  <si>
    <t>物料名称</t>
  </si>
  <si>
    <t>物料名称（英文或法文）</t>
  </si>
  <si>
    <t>规格型号</t>
  </si>
  <si>
    <t>单位</t>
  </si>
  <si>
    <r>
      <rPr>
        <b/>
        <sz val="12"/>
        <color rgb="FF000000"/>
        <rFont val="仿宋_GB2312"/>
        <charset val="134"/>
      </rPr>
      <t>数量</t>
    </r>
  </si>
  <si>
    <r>
      <rPr>
        <b/>
        <sz val="12"/>
        <color rgb="FF000000"/>
        <rFont val="仿宋_GB2312"/>
        <charset val="134"/>
      </rPr>
      <t>不含税单价</t>
    </r>
  </si>
  <si>
    <t>总价</t>
  </si>
  <si>
    <r>
      <rPr>
        <b/>
        <sz val="12"/>
        <color rgb="FF000000"/>
        <rFont val="仿宋_GB2312"/>
        <charset val="134"/>
      </rPr>
      <t>税金</t>
    </r>
  </si>
  <si>
    <t>到货时间</t>
  </si>
  <si>
    <t>备注</t>
  </si>
  <si>
    <t>NO</t>
  </si>
  <si>
    <t>Numéro de plan</t>
  </si>
  <si>
    <t>Code d'inventaire</t>
  </si>
  <si>
    <t>Nom du matériel</t>
  </si>
  <si>
    <t>Designation(anglais ou français)</t>
  </si>
  <si>
    <t>Spécification</t>
  </si>
  <si>
    <t>anglais ou français</t>
  </si>
  <si>
    <t>Unité</t>
  </si>
  <si>
    <t>Quantité</t>
  </si>
  <si>
    <t>Prix unitaire hors taxes (GNF)</t>
  </si>
  <si>
    <r>
      <rPr>
        <b/>
        <sz val="12"/>
        <color rgb="FF000000"/>
        <rFont val="Times New Roman"/>
        <charset val="134"/>
      </rPr>
      <t>Prix total</t>
    </r>
    <r>
      <rPr>
        <b/>
        <sz val="12"/>
        <color rgb="FF000000"/>
        <rFont val="仿宋_GB2312"/>
        <charset val="134"/>
      </rPr>
      <t>（</t>
    </r>
    <r>
      <rPr>
        <b/>
        <sz val="12"/>
        <color rgb="FF000000"/>
        <rFont val="Times New Roman"/>
        <charset val="134"/>
      </rPr>
      <t>GNF</t>
    </r>
    <r>
      <rPr>
        <b/>
        <sz val="12"/>
        <color rgb="FF000000"/>
        <rFont val="仿宋_GB2312"/>
        <charset val="134"/>
      </rPr>
      <t>）</t>
    </r>
  </si>
  <si>
    <t>Montant de la taxe</t>
  </si>
  <si>
    <t>Date de livraison</t>
  </si>
  <si>
    <t>note de remarque</t>
  </si>
  <si>
    <t>FCK261004206</t>
  </si>
  <si>
    <t>3000002159</t>
  </si>
  <si>
    <t>挂锁</t>
  </si>
  <si>
    <t>cadenas</t>
  </si>
  <si>
    <t>60mm</t>
  </si>
  <si>
    <t>60 mm</t>
  </si>
  <si>
    <r>
      <rPr>
        <sz val="10"/>
        <rFont val="MS Sans Serif"/>
        <charset val="0"/>
      </rPr>
      <t>把/</t>
    </r>
    <r>
      <rPr>
        <sz val="10"/>
        <rFont val="MS Sans Serif"/>
        <charset val="0"/>
      </rPr>
      <t>pièce</t>
    </r>
  </si>
  <si>
    <t>优质品牌/marque de qualité</t>
  </si>
  <si>
    <t>3000042622</t>
  </si>
  <si>
    <t>碎布</t>
  </si>
  <si>
    <t>chiffons</t>
  </si>
  <si>
    <t>棉质</t>
  </si>
  <si>
    <t>en coton</t>
  </si>
  <si>
    <t>KG</t>
  </si>
  <si>
    <t>优质品牌marque de qualité</t>
  </si>
  <si>
    <t>3000000257</t>
  </si>
  <si>
    <t>电焊条 3.2 422</t>
  </si>
  <si>
    <t>électrodes de soudage 3,2 422</t>
  </si>
  <si>
    <t>J422-3.2</t>
  </si>
  <si>
    <t>J422-3,2</t>
  </si>
  <si>
    <t>3000000261</t>
  </si>
  <si>
    <t>电焊条 3.2 506</t>
  </si>
  <si>
    <t>électrodes de soudage 3,2 506</t>
  </si>
  <si>
    <t>Φ3.2-506</t>
  </si>
  <si>
    <r>
      <rPr>
        <sz val="10"/>
        <rFont val="MS Sans Serif"/>
        <charset val="0"/>
      </rPr>
      <t>Φ</t>
    </r>
    <r>
      <rPr>
        <sz val="10"/>
        <rFont val="MS Sans Serif"/>
        <charset val="0"/>
      </rPr>
      <t>3,2-506</t>
    </r>
  </si>
  <si>
    <t>3000001777</t>
  </si>
  <si>
    <t>独轮车Brouette</t>
  </si>
  <si>
    <t>brouette</t>
  </si>
  <si>
    <t>SODEFA</t>
  </si>
  <si>
    <r>
      <rPr>
        <sz val="12"/>
        <color rgb="FF000000"/>
        <rFont val="宋体-简"/>
        <charset val="134"/>
      </rPr>
      <t>台</t>
    </r>
    <r>
      <rPr>
        <sz val="12"/>
        <color rgb="FF000000"/>
        <rFont val="Times New Roman Regular"/>
        <charset val="134"/>
      </rPr>
      <t>/pièce</t>
    </r>
  </si>
  <si>
    <t>3000001213</t>
  </si>
  <si>
    <t>SC2000硫化剂</t>
  </si>
  <si>
    <t>agent de vulcanisation SC2000</t>
  </si>
  <si>
    <t>SC2000，含配套固化剂</t>
  </si>
  <si>
    <t>SC2000, avec durcisseur assorti</t>
  </si>
  <si>
    <r>
      <rPr>
        <sz val="10"/>
        <rFont val="MS Sans Serif"/>
        <charset val="0"/>
      </rPr>
      <t>桶</t>
    </r>
    <r>
      <rPr>
        <sz val="10"/>
        <rFont val="MS Sans Serif"/>
        <charset val="0"/>
      </rPr>
      <t>/bidon</t>
    </r>
  </si>
  <si>
    <t>蒂普拓普/TIPTOP</t>
  </si>
  <si>
    <t>4006000272</t>
  </si>
  <si>
    <t>补胎工具 气动</t>
  </si>
  <si>
    <t>outils pneumatiques de réparation de pneus</t>
  </si>
  <si>
    <t>打磨机+打磨头</t>
  </si>
  <si>
    <t>meuleuse + tête de meulage</t>
  </si>
  <si>
    <r>
      <rPr>
        <sz val="12"/>
        <color rgb="FF000000"/>
        <rFont val="宋体-简"/>
        <charset val="134"/>
      </rPr>
      <t>套</t>
    </r>
    <r>
      <rPr>
        <sz val="12"/>
        <color rgb="FF000000"/>
        <rFont val="Times New Roman Regular"/>
        <charset val="134"/>
      </rPr>
      <t>/ensemble</t>
    </r>
  </si>
  <si>
    <t>4006000273</t>
  </si>
  <si>
    <t>补胎胶水</t>
  </si>
  <si>
    <t>colle pour réparation de pneus</t>
  </si>
  <si>
    <t>常温硫化</t>
  </si>
  <si>
    <t>vulcanisation à température ambiante</t>
  </si>
  <si>
    <t>瓶/bouteille</t>
  </si>
  <si>
    <t>4006000274</t>
  </si>
  <si>
    <t>冷补胶片</t>
  </si>
  <si>
    <t>patchs de réparation à froid pour pneus</t>
  </si>
  <si>
    <r>
      <rPr>
        <sz val="10"/>
        <rFont val="MS Sans Serif"/>
        <charset val="0"/>
      </rPr>
      <t>16.5cm*7.5cm,10</t>
    </r>
    <r>
      <rPr>
        <sz val="10"/>
        <rFont val="宋体"/>
        <charset val="0"/>
      </rPr>
      <t>片</t>
    </r>
    <r>
      <rPr>
        <sz val="10"/>
        <rFont val="MS Sans Serif"/>
        <charset val="0"/>
      </rPr>
      <t>/</t>
    </r>
    <r>
      <rPr>
        <sz val="10"/>
        <rFont val="宋体"/>
        <charset val="0"/>
      </rPr>
      <t>盒</t>
    </r>
  </si>
  <si>
    <t>16,5 cm × 7,5 cm, 10 pièces/boîte</t>
  </si>
  <si>
    <r>
      <rPr>
        <sz val="10"/>
        <rFont val="宋体"/>
        <charset val="0"/>
      </rPr>
      <t>盒</t>
    </r>
    <r>
      <rPr>
        <sz val="10"/>
        <rFont val="MS Sans Serif"/>
        <charset val="0"/>
      </rPr>
      <t>/boîte</t>
    </r>
  </si>
  <si>
    <t>3000001558</t>
  </si>
  <si>
    <t>砂轮内磨头</t>
  </si>
  <si>
    <t>tête de meulage interne</t>
  </si>
  <si>
    <t>6*20mm</t>
  </si>
  <si>
    <t>6 × 20 mm</t>
  </si>
  <si>
    <t>个/pièce</t>
  </si>
  <si>
    <t>3000296864</t>
  </si>
  <si>
    <t>电动直磨机</t>
  </si>
  <si>
    <t>meuleuse droite électrique</t>
  </si>
  <si>
    <t>S1J-FF02-25</t>
  </si>
  <si>
    <t>CS260927022</t>
  </si>
  <si>
    <r>
      <rPr>
        <sz val="11"/>
        <rFont val="宋体"/>
        <charset val="134"/>
      </rPr>
      <t>闸阀</t>
    </r>
    <r>
      <rPr>
        <sz val="11"/>
        <rFont val="Times New Roman"/>
        <charset val="134"/>
      </rPr>
      <t xml:space="preserve"> DN100</t>
    </r>
  </si>
  <si>
    <t>Vanne à opercule DN100</t>
  </si>
  <si>
    <t>DN100</t>
  </si>
  <si>
    <t xml:space="preserve">DN100 </t>
  </si>
  <si>
    <r>
      <rPr>
        <sz val="11"/>
        <rFont val="宋体"/>
        <charset val="134"/>
      </rPr>
      <t>止回阀</t>
    </r>
    <r>
      <rPr>
        <sz val="11"/>
        <rFont val="Times New Roman"/>
        <charset val="134"/>
      </rPr>
      <t xml:space="preserve"> DN100</t>
    </r>
  </si>
  <si>
    <t>Clapet anti-retour DN100</t>
  </si>
  <si>
    <r>
      <rPr>
        <sz val="11"/>
        <rFont val="Times New Roman"/>
        <charset val="134"/>
      </rPr>
      <t>DN100*50</t>
    </r>
    <r>
      <rPr>
        <sz val="11"/>
        <color theme="1"/>
        <rFont val="宋体"/>
        <charset val="134"/>
      </rPr>
      <t>大小头橡胶偏心接头</t>
    </r>
  </si>
  <si>
    <t>Réduction excentrique en caoutchouc DN100×50</t>
  </si>
  <si>
    <t>DN100*50</t>
  </si>
  <si>
    <t>DN100×50</t>
  </si>
  <si>
    <r>
      <rPr>
        <sz val="11"/>
        <rFont val="Times New Roman"/>
        <charset val="134"/>
      </rPr>
      <t>DN100*80</t>
    </r>
    <r>
      <rPr>
        <sz val="11"/>
        <color theme="1"/>
        <rFont val="宋体"/>
        <charset val="134"/>
      </rPr>
      <t>法兰大小头</t>
    </r>
  </si>
  <si>
    <t>Réduction à brides DN100×80</t>
  </si>
  <si>
    <t>DN100*80</t>
  </si>
  <si>
    <t>DN100×80</t>
  </si>
  <si>
    <t>增压泵</t>
  </si>
  <si>
    <t>Pompe de surpression</t>
  </si>
  <si>
    <r>
      <rPr>
        <sz val="11"/>
        <rFont val="宋体"/>
        <charset val="134"/>
      </rPr>
      <t>额定流量</t>
    </r>
    <r>
      <rPr>
        <sz val="11"/>
        <rFont val="Times New Roman"/>
        <charset val="134"/>
      </rPr>
      <t xml:space="preserve"> Q=16 m³/h</t>
    </r>
    <r>
      <rPr>
        <sz val="11"/>
        <rFont val="宋体"/>
        <charset val="134"/>
      </rPr>
      <t>，额定扬程</t>
    </r>
    <r>
      <rPr>
        <sz val="11"/>
        <rFont val="Times New Roman"/>
        <charset val="134"/>
      </rPr>
      <t xml:space="preserve"> H=20 m</t>
    </r>
    <r>
      <rPr>
        <sz val="11"/>
        <rFont val="宋体"/>
        <charset val="134"/>
      </rPr>
      <t>，电机功率</t>
    </r>
    <r>
      <rPr>
        <sz val="11"/>
        <rFont val="Times New Roman"/>
        <charset val="134"/>
      </rPr>
      <t xml:space="preserve"> N=1.5 kW</t>
    </r>
    <r>
      <rPr>
        <sz val="11"/>
        <rFont val="宋体"/>
        <charset val="134"/>
      </rPr>
      <t>，进、出口接口公称直径均为</t>
    </r>
    <r>
      <rPr>
        <sz val="11"/>
        <rFont val="Times New Roman"/>
        <charset val="134"/>
      </rPr>
      <t xml:space="preserve"> DN50</t>
    </r>
    <r>
      <rPr>
        <sz val="11"/>
        <rFont val="宋体"/>
        <charset val="134"/>
      </rPr>
      <t>。</t>
    </r>
  </si>
  <si>
    <t>Débit nominal Q = 16 m³/h, hauteur manométrique nominale H = 20 m, puissance moteur N = 1,5 kW, diamètre nominal des raccords d'entrée et de sortie DN50.</t>
  </si>
  <si>
    <t>电控柜</t>
  </si>
  <si>
    <t>Armoire électrique de commande</t>
  </si>
  <si>
    <r>
      <rPr>
        <sz val="11"/>
        <rFont val="宋体"/>
        <charset val="134"/>
      </rPr>
      <t>1.微型断路器</t>
    </r>
    <r>
      <rPr>
        <sz val="11"/>
        <rFont val="Times New Roman"/>
        <charset val="134"/>
      </rPr>
      <t xml:space="preserve"> NXB-63-3P/D10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微型断路器</t>
    </r>
    <r>
      <rPr>
        <sz val="11"/>
        <rFont val="Times New Roman"/>
        <charset val="134"/>
      </rPr>
      <t xml:space="preserve"> NXB-63-1P/D10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接触器</t>
    </r>
    <r>
      <rPr>
        <sz val="11"/>
        <rFont val="Times New Roman"/>
        <charset val="134"/>
      </rPr>
      <t xml:space="preserve"> CJX2-0910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热继电器</t>
    </r>
    <r>
      <rPr>
        <sz val="11"/>
        <rFont val="Times New Roman"/>
        <charset val="134"/>
      </rPr>
      <t xml:space="preserve"> NR2-25 4-6A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三档旋钮</t>
    </r>
    <r>
      <rPr>
        <sz val="11"/>
        <rFont val="Times New Roman"/>
        <charset val="134"/>
      </rPr>
      <t xml:space="preserve"> NP2-BD33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绿按钮</t>
    </r>
    <r>
      <rPr>
        <sz val="11"/>
        <rFont val="Times New Roman"/>
        <charset val="134"/>
      </rPr>
      <t xml:space="preserve"> NP2-BA31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红按钮</t>
    </r>
    <r>
      <rPr>
        <sz val="11"/>
        <rFont val="Times New Roman"/>
        <charset val="134"/>
      </rPr>
      <t xml:space="preserve"> NP2-BA42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8.</t>
    </r>
    <r>
      <rPr>
        <sz val="11"/>
        <rFont val="宋体"/>
        <charset val="134"/>
      </rPr>
      <t>白灯</t>
    </r>
    <r>
      <rPr>
        <sz val="11"/>
        <rFont val="Times New Roman"/>
        <charset val="134"/>
      </rPr>
      <t xml:space="preserve"> ND16-22DS/4</t>
    </r>
    <r>
      <rPr>
        <sz val="11"/>
        <rFont val="宋体"/>
        <charset val="134"/>
      </rPr>
      <t>白</t>
    </r>
    <r>
      <rPr>
        <sz val="11"/>
        <rFont val="Times New Roman"/>
        <charset val="134"/>
      </rPr>
      <t xml:space="preserve">AC220V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9.</t>
    </r>
    <r>
      <rPr>
        <sz val="11"/>
        <rFont val="宋体"/>
        <charset val="134"/>
      </rPr>
      <t>绿灯</t>
    </r>
    <r>
      <rPr>
        <sz val="11"/>
        <rFont val="Times New Roman"/>
        <charset val="134"/>
      </rPr>
      <t xml:space="preserve"> ND16-22DS/4</t>
    </r>
    <r>
      <rPr>
        <sz val="11"/>
        <rFont val="宋体"/>
        <charset val="134"/>
      </rPr>
      <t>绿</t>
    </r>
    <r>
      <rPr>
        <sz val="11"/>
        <rFont val="Times New Roman"/>
        <charset val="134"/>
      </rPr>
      <t xml:space="preserve">AC220V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10.</t>
    </r>
    <r>
      <rPr>
        <sz val="11"/>
        <rFont val="宋体"/>
        <charset val="134"/>
      </rPr>
      <t>黄灯</t>
    </r>
    <r>
      <rPr>
        <sz val="11"/>
        <rFont val="Times New Roman"/>
        <charset val="134"/>
      </rPr>
      <t xml:space="preserve"> ND16-22DS/4</t>
    </r>
    <r>
      <rPr>
        <sz val="11"/>
        <rFont val="宋体"/>
        <charset val="134"/>
      </rPr>
      <t>黄</t>
    </r>
    <r>
      <rPr>
        <sz val="11"/>
        <rFont val="Times New Roman"/>
        <charset val="134"/>
      </rPr>
      <t xml:space="preserve">AC220V  1 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 xml:space="preserve">
11.</t>
    </r>
    <r>
      <rPr>
        <sz val="11"/>
        <rFont val="宋体"/>
        <charset val="134"/>
      </rPr>
      <t>端子</t>
    </r>
    <r>
      <rPr>
        <sz val="11"/>
        <rFont val="Times New Roman"/>
        <charset val="134"/>
      </rPr>
      <t xml:space="preserve"> UK5N  1 </t>
    </r>
    <r>
      <rPr>
        <sz val="11"/>
        <rFont val="宋体"/>
        <charset val="134"/>
      </rPr>
      <t>盒</t>
    </r>
    <r>
      <rPr>
        <sz val="11"/>
        <rFont val="Times New Roman"/>
        <charset val="134"/>
      </rPr>
      <t xml:space="preserve">
12.</t>
    </r>
    <r>
      <rPr>
        <sz val="11"/>
        <rFont val="宋体"/>
        <charset val="134"/>
      </rPr>
      <t>柜体</t>
    </r>
    <r>
      <rPr>
        <sz val="11"/>
        <rFont val="Times New Roman"/>
        <charset val="134"/>
      </rPr>
      <t xml:space="preserve"> 300X400X150 </t>
    </r>
    <r>
      <rPr>
        <sz val="11"/>
        <rFont val="宋体"/>
        <charset val="134"/>
      </rPr>
      <t>防雨</t>
    </r>
    <r>
      <rPr>
        <sz val="11"/>
        <rFont val="Times New Roman"/>
        <charset val="134"/>
      </rPr>
      <t xml:space="preserve">  1 </t>
    </r>
    <r>
      <rPr>
        <sz val="11"/>
        <rFont val="宋体"/>
        <charset val="134"/>
      </rPr>
      <t>个</t>
    </r>
  </si>
  <si>
    <t xml:space="preserve">1. Disjoncteur miniature NXB-63-3P/D10 1 pièce
2.Disjoncteur miniature NXB-63-1P/D10 1 pièce
3.Contacteur CJX2-0910 1 pièce
4.Relais thermique NR2-25 4-6A 1 pièce
5.Sélecteur à trois positions NP2-BD33 1 pièce
6.Bouton vert NP2-BA31 1 pièce
7.Bouton rouge NP2-BA42 1 pièce
8.Voyant blanc ND16-22DS/4 blanc AC220V 1 pièce
9.Voyant vert ND16-22DS/4 vert AC220V 1 pièce
10.Voyant jaune ND16-22DS/4 jaune AC220V 1 pièce
11.Bornier UK5N 1 boîte
12.Coffret 300X400X150 résistant à la pluie 1 pièce </t>
  </si>
  <si>
    <r>
      <rPr>
        <sz val="10"/>
        <rFont val="MS Sans Serif"/>
        <charset val="0"/>
      </rPr>
      <t>个</t>
    </r>
    <r>
      <rPr>
        <sz val="10"/>
        <rFont val="MS Sans Serif"/>
        <charset val="0"/>
      </rPr>
      <t>/pièce</t>
    </r>
  </si>
  <si>
    <r>
      <rPr>
        <sz val="11"/>
        <rFont val="宋体"/>
        <charset val="134"/>
      </rPr>
      <t>见附件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（Voir annexe 1）</t>
    </r>
  </si>
  <si>
    <t>SBA261005009</t>
  </si>
  <si>
    <t>便携式气体检测仪</t>
  </si>
  <si>
    <t>Détecteur de gaz portable</t>
  </si>
  <si>
    <t>（测量SO2\NOx，不用泵吸式的）</t>
  </si>
  <si>
    <r>
      <rPr>
        <sz val="10"/>
        <rFont val="MS Sans Serif"/>
        <charset val="0"/>
      </rPr>
      <t>Mesure du SO</t>
    </r>
    <r>
      <rPr>
        <sz val="10"/>
        <rFont val="Times New Roman"/>
        <charset val="0"/>
      </rPr>
      <t>₂</t>
    </r>
    <r>
      <rPr>
        <sz val="10"/>
        <rFont val="MS Sans Serif"/>
        <charset val="0"/>
      </rPr>
      <t xml:space="preserve"> et des NOx, de type non aspirant</t>
    </r>
  </si>
  <si>
    <t>家用灭火器</t>
  </si>
  <si>
    <t>Extincteur domestique</t>
  </si>
  <si>
    <t>S950</t>
  </si>
  <si>
    <t>具/pièce</t>
  </si>
  <si>
    <t>2公斤</t>
  </si>
  <si>
    <t>FCF260924015</t>
  </si>
  <si>
    <t>3000000935</t>
  </si>
  <si>
    <t>碗型钢丝轮</t>
  </si>
  <si>
    <t>Brosse métallique en fil d'acier, type cuvette</t>
  </si>
  <si>
    <t>Φ100</t>
  </si>
  <si>
    <t>件/pièce</t>
  </si>
  <si>
    <t>紫铜管</t>
  </si>
  <si>
    <t>Tube en cuivre rouge</t>
  </si>
  <si>
    <t>Φ5</t>
  </si>
  <si>
    <t>米/mètre</t>
  </si>
  <si>
    <t>3000001127</t>
  </si>
  <si>
    <t>结构胶（白）</t>
  </si>
  <si>
    <t>Adhésif structural (blanc)</t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</si>
  <si>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箱</t>
    </r>
  </si>
  <si>
    <t>20 pièces/carton</t>
  </si>
  <si>
    <t>箱/carton</t>
  </si>
  <si>
    <t>结构胶（黑）</t>
  </si>
  <si>
    <t>Adhésif structural (noir)</t>
  </si>
  <si>
    <t>3000296940</t>
  </si>
  <si>
    <t>铜挂锁</t>
  </si>
  <si>
    <t xml:space="preserve">Cadenas en laiton  </t>
  </si>
  <si>
    <t>70mm</t>
  </si>
  <si>
    <t>把/pièce</t>
  </si>
  <si>
    <t>3000001518</t>
  </si>
  <si>
    <r>
      <rPr>
        <sz val="11"/>
        <rFont val="宋体"/>
        <charset val="134"/>
      </rPr>
      <t>挂锁</t>
    </r>
    <r>
      <rPr>
        <sz val="11"/>
        <rFont val="Times New Roman"/>
        <charset val="134"/>
      </rPr>
      <t xml:space="preserve"> 30mm</t>
    </r>
  </si>
  <si>
    <t>Cadenas 30 mm</t>
  </si>
  <si>
    <r>
      <rPr>
        <sz val="11"/>
        <rFont val="宋体"/>
        <charset val="134"/>
      </rPr>
      <t>长梁</t>
    </r>
    <r>
      <rPr>
        <sz val="11"/>
        <rFont val="Times New Roman"/>
        <charset val="134"/>
      </rPr>
      <t>30mm</t>
    </r>
    <r>
      <rPr>
        <sz val="11"/>
        <rFont val="宋体"/>
        <charset val="134"/>
      </rPr>
      <t>，一把钥匙通开</t>
    </r>
  </si>
  <si>
    <t>Anse longue 30 mm, ouverture avec une seule clé</t>
  </si>
  <si>
    <r>
      <rPr>
        <sz val="10"/>
        <rFont val="MS Sans Serif"/>
        <charset val="0"/>
      </rPr>
      <t>把</t>
    </r>
    <r>
      <rPr>
        <sz val="11"/>
        <color theme="1"/>
        <rFont val="Times New Roman"/>
        <charset val="134"/>
      </rPr>
      <t>/pièce</t>
    </r>
  </si>
  <si>
    <t>3000001517</t>
  </si>
  <si>
    <r>
      <rPr>
        <sz val="11"/>
        <rFont val="宋体"/>
        <charset val="134"/>
      </rPr>
      <t>挂锁</t>
    </r>
    <r>
      <rPr>
        <sz val="11"/>
        <rFont val="Times New Roman"/>
        <charset val="134"/>
      </rPr>
      <t xml:space="preserve"> 70mm</t>
    </r>
  </si>
  <si>
    <t>Cadenas 70 mm</t>
  </si>
  <si>
    <r>
      <rPr>
        <sz val="11"/>
        <rFont val="宋体"/>
        <charset val="134"/>
      </rPr>
      <t>长梁7</t>
    </r>
    <r>
      <rPr>
        <sz val="11"/>
        <rFont val="Times New Roman"/>
        <charset val="134"/>
      </rPr>
      <t>0mm</t>
    </r>
    <r>
      <rPr>
        <sz val="11"/>
        <rFont val="宋体"/>
        <charset val="134"/>
      </rPr>
      <t>，一把钥匙通开</t>
    </r>
  </si>
  <si>
    <t>Anse longue 70 mm, ouverture avec une seule clé</t>
  </si>
  <si>
    <t>3000001383</t>
  </si>
  <si>
    <t>钢丝软管 DN65</t>
  </si>
  <si>
    <t xml:space="preserve">Tuyau flexible en acier DN65 </t>
  </si>
  <si>
    <t>DN65 壁厚4.5mm 0.6Mpa 耐油</t>
  </si>
  <si>
    <t>DN65, épaisseur de paroi 4,5 mm, 0,6 MPa, résistant à l'huile</t>
  </si>
  <si>
    <t>米</t>
  </si>
  <si>
    <t>3000001648</t>
  </si>
  <si>
    <t>消防快接头</t>
  </si>
  <si>
    <t>Raccord rapide d'incendie</t>
  </si>
  <si>
    <t>DN80</t>
  </si>
  <si>
    <t>3000295287</t>
  </si>
  <si>
    <t>铁丝 12#</t>
  </si>
  <si>
    <t>Fil de fer n° 12</t>
  </si>
  <si>
    <t>12#（直径2.8mm)</t>
  </si>
  <si>
    <t>N° 12 (diamètre 2,8 mm)</t>
  </si>
  <si>
    <t>3000295288</t>
  </si>
  <si>
    <t>铁丝 16#</t>
  </si>
  <si>
    <t>Fil de fer n° 16</t>
  </si>
  <si>
    <t>16#（直径1.6mm)</t>
  </si>
  <si>
    <t>N° 16 (diamètre 1,6 mm)</t>
  </si>
  <si>
    <t>3000298616</t>
  </si>
  <si>
    <t>木锯</t>
  </si>
  <si>
    <t>Scie à bois</t>
  </si>
  <si>
    <t>18寸</t>
  </si>
  <si>
    <t>18 pouces</t>
  </si>
  <si>
    <r>
      <rPr>
        <sz val="10"/>
        <rFont val="MS Sans Serif"/>
        <charset val="0"/>
      </rPr>
      <t>件</t>
    </r>
    <r>
      <rPr>
        <sz val="11"/>
        <color theme="1"/>
        <rFont val="Times New Roman"/>
        <charset val="134"/>
      </rPr>
      <t>/pièce</t>
    </r>
  </si>
  <si>
    <t>3000298617</t>
  </si>
  <si>
    <t>黑色防锈金属漆（面漆）</t>
  </si>
  <si>
    <t>Peinture antirouille métallique noire (peinture de finition)</t>
  </si>
  <si>
    <t>20kg/桶</t>
  </si>
  <si>
    <t>20 kg/seau</t>
  </si>
  <si>
    <t>桶/bidon</t>
  </si>
  <si>
    <t>3000298618</t>
  </si>
  <si>
    <t>黄色防锈金属漆（面漆）</t>
  </si>
  <si>
    <t>Peinture antirouille métallique jaune (peinture de finition)</t>
  </si>
  <si>
    <t>二保焊保护嘴</t>
  </si>
  <si>
    <t>Buse de protection pour soudage MIG/MAG</t>
  </si>
  <si>
    <t>350A保护嘴紫铜2.5厚</t>
  </si>
  <si>
    <t>Buse de protection 350 A en cuivre rouge, épaisseur 2,5</t>
  </si>
  <si>
    <t>只/pièce</t>
  </si>
  <si>
    <t>导电嘴</t>
  </si>
  <si>
    <t xml:space="preserve">Buse de contact </t>
  </si>
  <si>
    <t>松下款45×1.2（10支/盒）</t>
  </si>
  <si>
    <t>Modèle Panasonic 45 × 1,2 (10 pièces/boîte)</t>
  </si>
  <si>
    <t>盒/boîte</t>
  </si>
  <si>
    <t>二保焊绝缘套</t>
  </si>
  <si>
    <t>Manchon isolant pour soudage MIG/MAG</t>
  </si>
  <si>
    <t>350A</t>
  </si>
  <si>
    <t>350 A</t>
  </si>
  <si>
    <t>4003000156</t>
  </si>
  <si>
    <t>皮带修补夹板</t>
  </si>
  <si>
    <t xml:space="preserve">Plaque de réparation pour courroie </t>
  </si>
  <si>
    <t>30*75mm</t>
  </si>
  <si>
    <t>30×75 mm</t>
  </si>
  <si>
    <t xml:space="preserve">套/ensemble </t>
  </si>
  <si>
    <t>3000298619</t>
  </si>
  <si>
    <t>铜鼻子</t>
  </si>
  <si>
    <t>Cosse en cuivre</t>
  </si>
  <si>
    <t>OT-20A</t>
  </si>
  <si>
    <t>3000298620</t>
  </si>
  <si>
    <t>气管快速接头三通</t>
  </si>
  <si>
    <t>Té à raccord rapide pour tuyau d'air</t>
  </si>
  <si>
    <t>M8</t>
  </si>
  <si>
    <t>3000298621</t>
  </si>
  <si>
    <t>M10</t>
  </si>
  <si>
    <t>3000298622</t>
  </si>
  <si>
    <t>M12</t>
  </si>
  <si>
    <t>3000298623</t>
  </si>
  <si>
    <t>5孔继电器插座（车用）</t>
  </si>
  <si>
    <t xml:space="preserve">Support de relais 5 broches (automobile) </t>
  </si>
  <si>
    <t>80A</t>
  </si>
  <si>
    <r>
      <rPr>
        <sz val="12"/>
        <color rgb="FF000000"/>
        <rFont val="仿宋_GB2312"/>
        <charset val="134"/>
      </rPr>
      <t>合计（</t>
    </r>
    <r>
      <rPr>
        <sz val="12"/>
        <color rgb="FF000000"/>
        <rFont val="Times New Roman"/>
        <charset val="134"/>
      </rPr>
      <t>GNF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</si>
  <si>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HT</t>
    </r>
    <r>
      <rPr>
        <sz val="12"/>
        <color rgb="FF000000"/>
        <rFont val="仿宋_GB2312"/>
        <charset val="134"/>
      </rPr>
      <t>（不含税）</t>
    </r>
  </si>
  <si>
    <r>
      <rPr>
        <sz val="12"/>
        <color rgb="FF000000"/>
        <rFont val="仿宋_GB2312"/>
        <charset val="134"/>
      </rPr>
      <t>报价单位</t>
    </r>
    <r>
      <rPr>
        <sz val="12"/>
        <color rgb="FF000000"/>
        <rFont val="Times New Roman"/>
        <charset val="134"/>
      </rPr>
      <t xml:space="preserve">                                   
Entreprise de cotation</t>
    </r>
    <r>
      <rPr>
        <sz val="12"/>
        <color rgb="FF000000"/>
        <rFont val="仿宋_GB2312"/>
        <charset val="134"/>
      </rPr>
      <t>（签字并盖章</t>
    </r>
    <r>
      <rPr>
        <sz val="12"/>
        <color rgb="FF000000"/>
        <rFont val="Times New Roman"/>
        <charset val="134"/>
      </rPr>
      <t>signature et cachet</t>
    </r>
    <r>
      <rPr>
        <sz val="12"/>
        <color rgb="FF000000"/>
        <rFont val="仿宋_GB2312"/>
        <charset val="134"/>
      </rPr>
      <t>）：</t>
    </r>
  </si>
  <si>
    <r>
      <rPr>
        <sz val="12"/>
        <color rgb="FF000000"/>
        <rFont val="仿宋_GB2312"/>
        <charset val="134"/>
      </rPr>
      <t>报价联系人</t>
    </r>
    <r>
      <rPr>
        <sz val="12"/>
        <color rgb="FF000000"/>
        <rFont val="Times New Roman"/>
        <charset val="134"/>
      </rPr>
      <t xml:space="preserve">                          
Contact pour le devis :</t>
    </r>
  </si>
  <si>
    <r>
      <rPr>
        <sz val="12"/>
        <color rgb="FF000000"/>
        <rFont val="仿宋_GB2312"/>
        <charset val="134"/>
      </rPr>
      <t>联系人电话</t>
    </r>
    <r>
      <rPr>
        <sz val="12"/>
        <color rgb="FF000000"/>
        <rFont val="Times New Roman"/>
        <charset val="134"/>
      </rPr>
      <t xml:space="preserve">                                                   Numéro de téléphone de contact :</t>
    </r>
  </si>
  <si>
    <r>
      <rPr>
        <sz val="12"/>
        <color rgb="FF000000"/>
        <rFont val="仿宋_GB2312"/>
        <charset val="134"/>
      </rPr>
      <t>报价时间及有效期</t>
    </r>
    <r>
      <rPr>
        <sz val="12"/>
        <color rgb="FF000000"/>
        <rFont val="Times New Roman"/>
        <charset val="134"/>
      </rPr>
      <t xml:space="preserve">      
</t>
    </r>
    <r>
      <rPr>
        <sz val="12"/>
        <color rgb="FF000000"/>
        <rFont val="Times New Roman Regular"/>
        <charset val="134"/>
      </rPr>
      <t xml:space="preserve">Date du devis et durée de validité </t>
    </r>
    <r>
      <rPr>
        <sz val="12"/>
        <color rgb="FF000000"/>
        <rFont val="Times New Roman"/>
        <charset val="13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</si>
</sst>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;[Red]0.00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Times New Roman Regular"/>
      <charset val="134"/>
    </font>
    <font>
      <sz val="10"/>
      <name val="MS Sans Serif"/>
      <charset val="0"/>
    </font>
    <font>
      <sz val="10"/>
      <name val="宋体"/>
      <charset val="0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sz val="12"/>
      <name val="仿宋"/>
      <charset val="134"/>
    </font>
    <font>
      <sz val="11"/>
      <color theme="1"/>
      <name val="宋体"/>
      <charset val="134"/>
    </font>
    <font>
      <sz val="12"/>
      <color rgb="FF000000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0"/>
    </font>
    <font>
      <sz val="12"/>
      <color rgb="FF000000"/>
      <name val="宋体-简"/>
      <charset val="134"/>
    </font>
    <font>
      <b/>
      <sz val="16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/>
    <xf numFmtId="0" fontId="11" fillId="0" borderId="0">
      <protection locked="0"/>
    </xf>
    <xf numFmtId="0" fontId="11" fillId="0" borderId="0">
      <protection locked="0"/>
    </xf>
    <xf numFmtId="0" fontId="9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5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3" fillId="0" borderId="1" xfId="50" applyFont="1" applyFill="1" applyBorder="1" applyAlignment="1" applyProtection="1">
      <alignment horizontal="center" vertical="center" wrapText="1"/>
    </xf>
    <xf numFmtId="0" fontId="13" fillId="0" borderId="1" xfId="50" applyFont="1" applyFill="1" applyBorder="1" applyAlignment="1" applyProtection="1">
      <alignment horizontal="center" vertical="center"/>
    </xf>
    <xf numFmtId="176" fontId="9" fillId="0" borderId="1" xfId="50" applyNumberFormat="1" applyFont="1" applyFill="1" applyBorder="1" applyAlignment="1" applyProtection="1">
      <alignment horizontal="center" vertical="center" wrapText="1"/>
    </xf>
    <xf numFmtId="176" fontId="13" fillId="0" borderId="1" xfId="5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/>
    </xf>
    <xf numFmtId="176" fontId="9" fillId="0" borderId="1" xfId="50" applyNumberFormat="1" applyFont="1" applyFill="1" applyBorder="1" applyAlignment="1" applyProtection="1">
      <alignment horizontal="left" vertical="center" wrapText="1"/>
    </xf>
    <xf numFmtId="0" fontId="13" fillId="0" borderId="6" xfId="5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50" applyNumberFormat="1" applyFont="1" applyFill="1" applyBorder="1" applyAlignment="1" applyProtection="1">
      <alignment horizontal="center" vertical="center" wrapText="1"/>
    </xf>
    <xf numFmtId="0" fontId="13" fillId="0" borderId="1" xfId="50" applyNumberFormat="1" applyFont="1" applyFill="1" applyBorder="1" applyAlignment="1" applyProtection="1">
      <alignment horizontal="center" vertical="center" wrapText="1"/>
    </xf>
    <xf numFmtId="49" fontId="9" fillId="0" borderId="1" xfId="50" applyNumberFormat="1" applyFont="1" applyFill="1" applyBorder="1" applyAlignment="1" applyProtection="1">
      <alignment horizontal="center" vertical="center" wrapText="1"/>
    </xf>
    <xf numFmtId="177" fontId="13" fillId="0" borderId="1" xfId="50" applyNumberFormat="1" applyFont="1" applyFill="1" applyBorder="1" applyAlignment="1" applyProtection="1">
      <alignment horizontal="right" vertical="center" wrapText="1"/>
    </xf>
    <xf numFmtId="0" fontId="0" fillId="0" borderId="1" xfId="0" applyFill="1" applyBorder="1">
      <alignment vertical="center"/>
    </xf>
    <xf numFmtId="0" fontId="9" fillId="0" borderId="1" xfId="5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7" fillId="0" borderId="1" xfId="0" applyFont="1" applyFill="1" applyBorder="1">
      <alignment vertical="center"/>
    </xf>
    <xf numFmtId="0" fontId="16" fillId="0" borderId="9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16" fillId="0" borderId="9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0" fontId="16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7" fillId="0" borderId="0" xfId="0" applyFont="1" applyFill="1" applyAlignment="1">
      <alignment vertical="center"/>
    </xf>
    <xf numFmtId="0" fontId="7" fillId="0" borderId="6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  <xf numFmtId="0" fontId="13" fillId="0" borderId="1" xfId="0" applyNumberFormat="1" applyFont="1" applyFill="1" applyBorder="1" applyAlignment="1" quotePrefix="1">
      <alignment horizontal="center" vertical="center" wrapText="1"/>
    </xf>
    <xf numFmtId="49" fontId="13" fillId="0" borderId="1" xfId="50" applyNumberFormat="1" applyFont="1" applyFill="1" applyBorder="1" applyAlignment="1" applyProtection="1" quotePrefix="1">
      <alignment horizontal="center" vertical="center" wrapText="1"/>
    </xf>
    <xf numFmtId="49" fontId="9" fillId="0" borderId="1" xfId="50" applyNumberFormat="1" applyFont="1" applyFill="1" applyBorder="1" applyAlignment="1" applyProtection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10 2 2 3" xfId="51"/>
    <cellStyle name="常规 6" xf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6.png"/><Relationship Id="rId8" Type="http://schemas.openxmlformats.org/officeDocument/2006/relationships/image" Target="media/image15.png"/><Relationship Id="rId7" Type="http://schemas.openxmlformats.org/officeDocument/2006/relationships/image" Target="media/image14.png"/><Relationship Id="rId6" Type="http://schemas.openxmlformats.org/officeDocument/2006/relationships/image" Target="media/image13.png"/><Relationship Id="rId5" Type="http://schemas.openxmlformats.org/officeDocument/2006/relationships/image" Target="media/image12.png"/><Relationship Id="rId4" Type="http://schemas.openxmlformats.org/officeDocument/2006/relationships/image" Target="media/image11.jpeg"/><Relationship Id="rId3" Type="http://schemas.openxmlformats.org/officeDocument/2006/relationships/image" Target="media/image10.jpeg"/><Relationship Id="rId22" Type="http://schemas.openxmlformats.org/officeDocument/2006/relationships/image" Target="media/image29.png"/><Relationship Id="rId21" Type="http://schemas.openxmlformats.org/officeDocument/2006/relationships/image" Target="media/image28.png"/><Relationship Id="rId20" Type="http://schemas.openxmlformats.org/officeDocument/2006/relationships/image" Target="media/image27.png"/><Relationship Id="rId2" Type="http://schemas.openxmlformats.org/officeDocument/2006/relationships/image" Target="media/image9.jpeg"/><Relationship Id="rId19" Type="http://schemas.openxmlformats.org/officeDocument/2006/relationships/image" Target="media/image26.png"/><Relationship Id="rId18" Type="http://schemas.openxmlformats.org/officeDocument/2006/relationships/image" Target="media/image25.png"/><Relationship Id="rId17" Type="http://schemas.openxmlformats.org/officeDocument/2006/relationships/image" Target="media/image24.png"/><Relationship Id="rId16" Type="http://schemas.openxmlformats.org/officeDocument/2006/relationships/image" Target="media/image23.png"/><Relationship Id="rId15" Type="http://schemas.openxmlformats.org/officeDocument/2006/relationships/image" Target="media/image22.png"/><Relationship Id="rId14" Type="http://schemas.openxmlformats.org/officeDocument/2006/relationships/image" Target="media/image21.png"/><Relationship Id="rId13" Type="http://schemas.openxmlformats.org/officeDocument/2006/relationships/image" Target="media/image20.png"/><Relationship Id="rId12" Type="http://schemas.openxmlformats.org/officeDocument/2006/relationships/image" Target="media/image19.png"/><Relationship Id="rId11" Type="http://schemas.openxmlformats.org/officeDocument/2006/relationships/image" Target="media/image18.png"/><Relationship Id="rId10" Type="http://schemas.openxmlformats.org/officeDocument/2006/relationships/image" Target="media/image17.png"/><Relationship Id="rId1" Type="http://schemas.openxmlformats.org/officeDocument/2006/relationships/image" Target="media/image8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19050</xdr:rowOff>
    </xdr:to>
    <xdr:sp>
      <xdr:nvSpPr>
        <xdr:cNvPr id="8" name="Rectangle 155" descr="mail?cmd=cookie"/>
        <xdr:cNvSpPr>
          <a:spLocks noChangeAspect="1" noChangeArrowheads="1"/>
        </xdr:cNvSpPr>
      </xdr:nvSpPr>
      <xdr:spPr>
        <a:xfrm>
          <a:off x="1889760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sp>
      <xdr:nvSpPr>
        <xdr:cNvPr id="9" name="Rectangle 167" descr="mail?cmd=cookie"/>
        <xdr:cNvSpPr>
          <a:spLocks noChangeAspect="1" noChangeArrowheads="1"/>
        </xdr:cNvSpPr>
      </xdr:nvSpPr>
      <xdr:spPr>
        <a:xfrm>
          <a:off x="1889760" y="294322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19050</xdr:rowOff>
    </xdr:to>
    <xdr:sp>
      <xdr:nvSpPr>
        <xdr:cNvPr id="10" name="Rectangle 165" descr="mail?cmd=cookie"/>
        <xdr:cNvSpPr>
          <a:spLocks noChangeAspect="1" noChangeArrowheads="1"/>
        </xdr:cNvSpPr>
      </xdr:nvSpPr>
      <xdr:spPr>
        <a:xfrm>
          <a:off x="1889760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76200</xdr:colOff>
      <xdr:row>8</xdr:row>
      <xdr:rowOff>88900</xdr:rowOff>
    </xdr:to>
    <xdr:sp>
      <xdr:nvSpPr>
        <xdr:cNvPr id="11" name="Text Box 5511"/>
        <xdr:cNvSpPr txBox="1">
          <a:spLocks noChangeArrowheads="1"/>
        </xdr:cNvSpPr>
      </xdr:nvSpPr>
      <xdr:spPr>
        <a:xfrm>
          <a:off x="1889760" y="2943225"/>
          <a:ext cx="76200" cy="889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sp>
      <xdr:nvSpPr>
        <xdr:cNvPr id="12" name="Rectangle 280" descr="mail?cmd=cookie"/>
        <xdr:cNvSpPr>
          <a:spLocks noChangeAspect="1" noChangeArrowheads="1"/>
        </xdr:cNvSpPr>
      </xdr:nvSpPr>
      <xdr:spPr>
        <a:xfrm>
          <a:off x="1889760" y="294322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15240</xdr:colOff>
      <xdr:row>8</xdr:row>
      <xdr:rowOff>0</xdr:rowOff>
    </xdr:from>
    <xdr:to>
      <xdr:col>2</xdr:col>
      <xdr:colOff>24765</xdr:colOff>
      <xdr:row>8</xdr:row>
      <xdr:rowOff>19050</xdr:rowOff>
    </xdr:to>
    <xdr:sp>
      <xdr:nvSpPr>
        <xdr:cNvPr id="13" name="Rectangle 290" descr="mail?cmd=cookie"/>
        <xdr:cNvSpPr>
          <a:spLocks noChangeAspect="1" noChangeArrowheads="1"/>
        </xdr:cNvSpPr>
      </xdr:nvSpPr>
      <xdr:spPr>
        <a:xfrm>
          <a:off x="1905000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oneCellAnchor>
    <xdr:from>
      <xdr:col>4</xdr:col>
      <xdr:colOff>0</xdr:colOff>
      <xdr:row>8</xdr:row>
      <xdr:rowOff>0</xdr:rowOff>
    </xdr:from>
    <xdr:ext cx="9525" cy="19050"/>
    <xdr:sp>
      <xdr:nvSpPr>
        <xdr:cNvPr id="14" name="Rectangle 155" descr="mail?cmd=cookie"/>
        <xdr:cNvSpPr>
          <a:spLocks noChangeAspect="1" noChangeArrowheads="1"/>
        </xdr:cNvSpPr>
      </xdr:nvSpPr>
      <xdr:spPr>
        <a:xfrm>
          <a:off x="5158105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9525" cy="9525"/>
    <xdr:sp>
      <xdr:nvSpPr>
        <xdr:cNvPr id="15" name="Rectangle 167" descr="mail?cmd=cookie"/>
        <xdr:cNvSpPr>
          <a:spLocks noChangeAspect="1" noChangeArrowheads="1"/>
        </xdr:cNvSpPr>
      </xdr:nvSpPr>
      <xdr:spPr>
        <a:xfrm>
          <a:off x="5158105" y="294322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9525" cy="19050"/>
    <xdr:sp>
      <xdr:nvSpPr>
        <xdr:cNvPr id="16" name="Rectangle 165" descr="mail?cmd=cookie"/>
        <xdr:cNvSpPr>
          <a:spLocks noChangeAspect="1" noChangeArrowheads="1"/>
        </xdr:cNvSpPr>
      </xdr:nvSpPr>
      <xdr:spPr>
        <a:xfrm>
          <a:off x="5158105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76200" cy="88900"/>
    <xdr:sp>
      <xdr:nvSpPr>
        <xdr:cNvPr id="17" name="Text Box 5511"/>
        <xdr:cNvSpPr txBox="1">
          <a:spLocks noChangeArrowheads="1"/>
        </xdr:cNvSpPr>
      </xdr:nvSpPr>
      <xdr:spPr>
        <a:xfrm>
          <a:off x="5158105" y="2943225"/>
          <a:ext cx="76200" cy="889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9525" cy="9525"/>
    <xdr:sp>
      <xdr:nvSpPr>
        <xdr:cNvPr id="18" name="Rectangle 280" descr="mail?cmd=cookie"/>
        <xdr:cNvSpPr>
          <a:spLocks noChangeAspect="1" noChangeArrowheads="1"/>
        </xdr:cNvSpPr>
      </xdr:nvSpPr>
      <xdr:spPr>
        <a:xfrm>
          <a:off x="5158105" y="294322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4</xdr:col>
      <xdr:colOff>0</xdr:colOff>
      <xdr:row>8</xdr:row>
      <xdr:rowOff>0</xdr:rowOff>
    </xdr:from>
    <xdr:ext cx="247650" cy="19050"/>
    <xdr:sp>
      <xdr:nvSpPr>
        <xdr:cNvPr id="19" name="Rectangle 290" descr="mail?cmd=cookie"/>
        <xdr:cNvSpPr>
          <a:spLocks noChangeAspect="1" noChangeArrowheads="1"/>
        </xdr:cNvSpPr>
      </xdr:nvSpPr>
      <xdr:spPr>
        <a:xfrm>
          <a:off x="5158105" y="2943225"/>
          <a:ext cx="247650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5</xdr:col>
      <xdr:colOff>0</xdr:colOff>
      <xdr:row>8</xdr:row>
      <xdr:rowOff>0</xdr:rowOff>
    </xdr:from>
    <xdr:ext cx="9525" cy="19050"/>
    <xdr:sp>
      <xdr:nvSpPr>
        <xdr:cNvPr id="20" name="Rectangle 155" descr="mail?cmd=cookie"/>
        <xdr:cNvSpPr>
          <a:spLocks noChangeAspect="1" noChangeArrowheads="1"/>
        </xdr:cNvSpPr>
      </xdr:nvSpPr>
      <xdr:spPr>
        <a:xfrm>
          <a:off x="9212580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5</xdr:col>
      <xdr:colOff>0</xdr:colOff>
      <xdr:row>8</xdr:row>
      <xdr:rowOff>0</xdr:rowOff>
    </xdr:from>
    <xdr:ext cx="9525" cy="9525"/>
    <xdr:sp>
      <xdr:nvSpPr>
        <xdr:cNvPr id="21" name="Rectangle 167" descr="mail?cmd=cookie"/>
        <xdr:cNvSpPr>
          <a:spLocks noChangeAspect="1" noChangeArrowheads="1"/>
        </xdr:cNvSpPr>
      </xdr:nvSpPr>
      <xdr:spPr>
        <a:xfrm>
          <a:off x="9212580" y="294322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5</xdr:col>
      <xdr:colOff>0</xdr:colOff>
      <xdr:row>8</xdr:row>
      <xdr:rowOff>0</xdr:rowOff>
    </xdr:from>
    <xdr:ext cx="9525" cy="19050"/>
    <xdr:sp>
      <xdr:nvSpPr>
        <xdr:cNvPr id="22" name="Rectangle 165" descr="mail?cmd=cookie"/>
        <xdr:cNvSpPr>
          <a:spLocks noChangeAspect="1" noChangeArrowheads="1"/>
        </xdr:cNvSpPr>
      </xdr:nvSpPr>
      <xdr:spPr>
        <a:xfrm>
          <a:off x="9212580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5</xdr:col>
      <xdr:colOff>0</xdr:colOff>
      <xdr:row>8</xdr:row>
      <xdr:rowOff>0</xdr:rowOff>
    </xdr:from>
    <xdr:ext cx="76200" cy="88900"/>
    <xdr:sp>
      <xdr:nvSpPr>
        <xdr:cNvPr id="23" name="Text Box 5511"/>
        <xdr:cNvSpPr txBox="1">
          <a:spLocks noChangeArrowheads="1"/>
        </xdr:cNvSpPr>
      </xdr:nvSpPr>
      <xdr:spPr>
        <a:xfrm>
          <a:off x="9212580" y="2943225"/>
          <a:ext cx="76200" cy="889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5</xdr:col>
      <xdr:colOff>0</xdr:colOff>
      <xdr:row>8</xdr:row>
      <xdr:rowOff>0</xdr:rowOff>
    </xdr:from>
    <xdr:ext cx="9525" cy="9525"/>
    <xdr:sp>
      <xdr:nvSpPr>
        <xdr:cNvPr id="24" name="Rectangle 280" descr="mail?cmd=cookie"/>
        <xdr:cNvSpPr>
          <a:spLocks noChangeAspect="1" noChangeArrowheads="1"/>
        </xdr:cNvSpPr>
      </xdr:nvSpPr>
      <xdr:spPr>
        <a:xfrm>
          <a:off x="9212580" y="294322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5</xdr:col>
      <xdr:colOff>0</xdr:colOff>
      <xdr:row>8</xdr:row>
      <xdr:rowOff>0</xdr:rowOff>
    </xdr:from>
    <xdr:ext cx="247650" cy="19050"/>
    <xdr:sp>
      <xdr:nvSpPr>
        <xdr:cNvPr id="25" name="Rectangle 290" descr="mail?cmd=cookie"/>
        <xdr:cNvSpPr>
          <a:spLocks noChangeAspect="1" noChangeArrowheads="1"/>
        </xdr:cNvSpPr>
      </xdr:nvSpPr>
      <xdr:spPr>
        <a:xfrm>
          <a:off x="9212580" y="2943225"/>
          <a:ext cx="247650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9525" cy="19050"/>
    <xdr:sp>
      <xdr:nvSpPr>
        <xdr:cNvPr id="26" name="Rectangle 290" descr="mail?cmd=cookie"/>
        <xdr:cNvSpPr>
          <a:spLocks noChangeAspect="1" noChangeArrowheads="1"/>
        </xdr:cNvSpPr>
      </xdr:nvSpPr>
      <xdr:spPr>
        <a:xfrm>
          <a:off x="11681460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twoCellAnchor editAs="oneCell">
    <xdr:from>
      <xdr:col>13</xdr:col>
      <xdr:colOff>988695</xdr:colOff>
      <xdr:row>4</xdr:row>
      <xdr:rowOff>360680</xdr:rowOff>
    </xdr:from>
    <xdr:to>
      <xdr:col>13</xdr:col>
      <xdr:colOff>1569085</xdr:colOff>
      <xdr:row>4</xdr:row>
      <xdr:rowOff>560070</xdr:rowOff>
    </xdr:to>
    <xdr:pic>
      <xdr:nvPicPr>
        <xdr:cNvPr id="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555835" y="1694180"/>
          <a:ext cx="580390" cy="199390"/>
        </a:xfrm>
        <a:prstGeom prst="rect">
          <a:avLst/>
        </a:prstGeom>
      </xdr:spPr>
    </xdr:pic>
    <xdr:clientData/>
  </xdr:twoCellAnchor>
  <xdr:twoCellAnchor editAs="oneCell">
    <xdr:from>
      <xdr:col>13</xdr:col>
      <xdr:colOff>908050</xdr:colOff>
      <xdr:row>9</xdr:row>
      <xdr:rowOff>810260</xdr:rowOff>
    </xdr:from>
    <xdr:to>
      <xdr:col>13</xdr:col>
      <xdr:colOff>1737995</xdr:colOff>
      <xdr:row>9</xdr:row>
      <xdr:rowOff>1276350</xdr:rowOff>
    </xdr:to>
    <xdr:pic>
      <xdr:nvPicPr>
        <xdr:cNvPr id="28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475190" y="4086860"/>
          <a:ext cx="829945" cy="4660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19050"/>
    <xdr:sp>
      <xdr:nvSpPr>
        <xdr:cNvPr id="2" name="Rectangle 155" descr="mail?cmd=cookie"/>
        <xdr:cNvSpPr>
          <a:spLocks noChangeAspect="1" noChangeArrowheads="1"/>
        </xdr:cNvSpPr>
      </xdr:nvSpPr>
      <xdr:spPr>
        <a:xfrm>
          <a:off x="11681460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9525" cy="9525"/>
    <xdr:sp>
      <xdr:nvSpPr>
        <xdr:cNvPr id="3" name="Rectangle 167" descr="mail?cmd=cookie"/>
        <xdr:cNvSpPr>
          <a:spLocks noChangeAspect="1" noChangeArrowheads="1"/>
        </xdr:cNvSpPr>
      </xdr:nvSpPr>
      <xdr:spPr>
        <a:xfrm>
          <a:off x="11681460" y="294322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9525" cy="19050"/>
    <xdr:sp>
      <xdr:nvSpPr>
        <xdr:cNvPr id="4" name="Rectangle 165" descr="mail?cmd=cookie"/>
        <xdr:cNvSpPr>
          <a:spLocks noChangeAspect="1" noChangeArrowheads="1"/>
        </xdr:cNvSpPr>
      </xdr:nvSpPr>
      <xdr:spPr>
        <a:xfrm>
          <a:off x="11681460" y="2943225"/>
          <a:ext cx="9525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76200" cy="88900"/>
    <xdr:sp>
      <xdr:nvSpPr>
        <xdr:cNvPr id="5" name="Text Box 5511"/>
        <xdr:cNvSpPr txBox="1">
          <a:spLocks noChangeArrowheads="1"/>
        </xdr:cNvSpPr>
      </xdr:nvSpPr>
      <xdr:spPr>
        <a:xfrm>
          <a:off x="11681460" y="2943225"/>
          <a:ext cx="76200" cy="889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9525" cy="9525"/>
    <xdr:sp>
      <xdr:nvSpPr>
        <xdr:cNvPr id="6" name="Rectangle 280" descr="mail?cmd=cookie"/>
        <xdr:cNvSpPr>
          <a:spLocks noChangeAspect="1" noChangeArrowheads="1"/>
        </xdr:cNvSpPr>
      </xdr:nvSpPr>
      <xdr:spPr>
        <a:xfrm>
          <a:off x="11681460" y="2943225"/>
          <a:ext cx="9525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oneCellAnchor>
    <xdr:from>
      <xdr:col>6</xdr:col>
      <xdr:colOff>0</xdr:colOff>
      <xdr:row>8</xdr:row>
      <xdr:rowOff>0</xdr:rowOff>
    </xdr:from>
    <xdr:ext cx="247650" cy="19050"/>
    <xdr:sp>
      <xdr:nvSpPr>
        <xdr:cNvPr id="7" name="Rectangle 290" descr="mail?cmd=cookie"/>
        <xdr:cNvSpPr>
          <a:spLocks noChangeAspect="1" noChangeArrowheads="1"/>
        </xdr:cNvSpPr>
      </xdr:nvSpPr>
      <xdr:spPr>
        <a:xfrm>
          <a:off x="11681460" y="2943225"/>
          <a:ext cx="247650" cy="190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oneCellAnchor>
  <xdr:twoCellAnchor editAs="oneCell">
    <xdr:from>
      <xdr:col>12</xdr:col>
      <xdr:colOff>1807210</xdr:colOff>
      <xdr:row>20</xdr:row>
      <xdr:rowOff>4311015</xdr:rowOff>
    </xdr:from>
    <xdr:to>
      <xdr:col>13</xdr:col>
      <xdr:colOff>680085</xdr:colOff>
      <xdr:row>21</xdr:row>
      <xdr:rowOff>570230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543010" y="12683490"/>
          <a:ext cx="704215" cy="589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2127885</xdr:colOff>
      <xdr:row>20</xdr:row>
      <xdr:rowOff>4317365</xdr:rowOff>
    </xdr:from>
    <xdr:to>
      <xdr:col>14</xdr:col>
      <xdr:colOff>5080</xdr:colOff>
      <xdr:row>21</xdr:row>
      <xdr:rowOff>735330</xdr:rowOff>
    </xdr:to>
    <xdr:pic>
      <xdr:nvPicPr>
        <xdr:cNvPr id="30" name="图片 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3695025" y="12689840"/>
          <a:ext cx="456565" cy="74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630555</xdr:colOff>
      <xdr:row>21</xdr:row>
      <xdr:rowOff>50165</xdr:rowOff>
    </xdr:from>
    <xdr:to>
      <xdr:col>13</xdr:col>
      <xdr:colOff>1647190</xdr:colOff>
      <xdr:row>21</xdr:row>
      <xdr:rowOff>433705</xdr:rowOff>
    </xdr:to>
    <xdr:pic>
      <xdr:nvPicPr>
        <xdr:cNvPr id="31" name="图片 3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2197695" y="12753340"/>
          <a:ext cx="1016635" cy="383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1506855</xdr:colOff>
      <xdr:row>22</xdr:row>
      <xdr:rowOff>134620</xdr:rowOff>
    </xdr:from>
    <xdr:to>
      <xdr:col>13</xdr:col>
      <xdr:colOff>2209165</xdr:colOff>
      <xdr:row>22</xdr:row>
      <xdr:rowOff>1236980</xdr:rowOff>
    </xdr:to>
    <xdr:pic>
      <xdr:nvPicPr>
        <xdr:cNvPr id="32" name="图片 31" descr="b1cf26bb1c27b5aa820e55fe3660b29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3073995" y="13714095"/>
          <a:ext cx="702310" cy="1102360"/>
        </a:xfrm>
        <a:prstGeom prst="rect">
          <a:avLst/>
        </a:prstGeom>
      </xdr:spPr>
    </xdr:pic>
    <xdr:clientData/>
  </xdr:twoCellAnchor>
  <xdr:twoCellAnchor editAs="oneCell">
    <xdr:from>
      <xdr:col>13</xdr:col>
      <xdr:colOff>1737995</xdr:colOff>
      <xdr:row>21</xdr:row>
      <xdr:rowOff>95885</xdr:rowOff>
    </xdr:from>
    <xdr:to>
      <xdr:col>13</xdr:col>
      <xdr:colOff>1939290</xdr:colOff>
      <xdr:row>21</xdr:row>
      <xdr:rowOff>364490</xdr:rowOff>
    </xdr:to>
    <xdr:pic>
      <xdr:nvPicPr>
        <xdr:cNvPr id="33" name="ID_AED83DA72FF64A26A779DDD78412267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3305135" y="12799060"/>
          <a:ext cx="201295" cy="268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hangxiaozhai\Desktop\7&#26376;&#37319;&#30719;&#20004;&#20013;&#24515;&#36741;&#26448;-&#38656;&#32534;&#21046;&#37319;&#36141;&#26041;&#26696;&#31614;&#25253;\\\192.168.101.77\&#26032;&#26684;&#24335;&#24211;---&#38543;&#26102;&#26356;&#26032;&#12290;&#12290;&#12290;\&#24050;&#23436;&#25104;&#30340;&#22791;&#20214;&#30446;&#24405;\&#21271;&#38750;&#22791;&#20214;&#30446;&#24405;Parts%20catalogue%20ZZ4257S3241VS0VA\&#21271;&#38750;&#22791;&#20214;&#30446;&#24405;ZZ4257S3241VS0VA\4.&#39537;&#21160;&#26725;-Rear%20Ax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hangxiaozhai\Desktop\192.168.101.77\&#26032;&#26684;&#24335;&#24211;---&#38543;&#26102;&#26356;&#26032;&#12290;&#12290;&#12290;\&#24050;&#23436;&#25104;&#30340;&#22791;&#20214;&#30446;&#24405;\&#21271;&#38750;&#22791;&#20214;&#30446;&#24405;Parts%20catalogue%20ZZ4257S3241VS0VA\&#21271;&#38750;&#22791;&#20214;&#30446;&#24405;ZZ4257S3241VS0VA\4.&#39537;&#21160;&#26725;-Rear%20Ax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  <sheetName val="矿山辅材（当地采购）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  <sheetName val="矿山辅材（当地采购）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8"/>
  <sheetViews>
    <sheetView tabSelected="1" zoomScale="109" zoomScaleNormal="109" topLeftCell="B23" workbookViewId="0">
      <selection activeCell="F13" sqref="F13"/>
    </sheetView>
  </sheetViews>
  <sheetFormatPr defaultColWidth="9" defaultRowHeight="26.25" customHeight="1"/>
  <cols>
    <col min="1" max="1" width="9.33333333333333" style="1" customWidth="1"/>
    <col min="2" max="2" width="18.2222222222222" style="1" customWidth="1"/>
    <col min="3" max="3" width="16.7314814814815" style="1" customWidth="1"/>
    <col min="4" max="4" width="30.9259259259259" style="1" customWidth="1"/>
    <col min="5" max="5" width="59.1203703703704" style="2" customWidth="1"/>
    <col min="6" max="6" width="36" style="1" customWidth="1"/>
    <col min="7" max="7" width="51.9814814814815" style="1" customWidth="1"/>
    <col min="8" max="8" width="14.3333333333333" style="1" customWidth="1"/>
    <col min="9" max="9" width="13" style="1" customWidth="1"/>
    <col min="10" max="10" width="14.5277777777778" style="1" customWidth="1"/>
    <col min="11" max="11" width="13.462962962963" style="1" customWidth="1"/>
    <col min="12" max="12" width="10.1388888888889" style="1" customWidth="1"/>
    <col min="13" max="13" width="26.7037037037037" style="1" customWidth="1"/>
    <col min="14" max="14" width="37.6111111111111" style="1" customWidth="1"/>
    <col min="15" max="16" width="9" style="1"/>
    <col min="17" max="16384" width="9" style="3"/>
  </cols>
  <sheetData>
    <row r="1" s="1" customFormat="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</row>
    <row r="2" s="1" customFormat="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</row>
    <row r="3" s="2" customFormat="1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8" t="s">
        <v>14</v>
      </c>
    </row>
    <row r="4" s="2" customFormat="1" customHeight="1" spans="1:16">
      <c r="A4" s="9" t="s">
        <v>15</v>
      </c>
      <c r="B4" s="10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26</v>
      </c>
      <c r="M4" s="11" t="s">
        <v>27</v>
      </c>
      <c r="N4" s="9" t="s">
        <v>28</v>
      </c>
    </row>
    <row r="5" s="1" customFormat="1" ht="48" customHeight="1" spans="1:16">
      <c r="A5" s="12">
        <v>1</v>
      </c>
      <c r="B5" s="13" t="s">
        <v>29</v>
      </c>
      <c r="C5" s="57" t="s">
        <v>30</v>
      </c>
      <c r="D5" s="58" t="s">
        <v>31</v>
      </c>
      <c r="E5" s="16" t="s">
        <v>32</v>
      </c>
      <c r="F5" s="59" t="s">
        <v>33</v>
      </c>
      <c r="G5" s="16" t="s">
        <v>34</v>
      </c>
      <c r="H5" s="59" t="s">
        <v>35</v>
      </c>
      <c r="I5" s="17">
        <v>30</v>
      </c>
      <c r="J5" s="18"/>
      <c r="K5" s="19"/>
      <c r="L5" s="19"/>
      <c r="M5" s="19"/>
      <c r="N5" s="20" t="s">
        <v>36</v>
      </c>
    </row>
    <row r="6" s="1" customFormat="1" customHeight="1" spans="1:16">
      <c r="A6" s="12">
        <v>2</v>
      </c>
      <c r="B6" s="13" t="s">
        <v>29</v>
      </c>
      <c r="C6" s="57" t="s">
        <v>37</v>
      </c>
      <c r="D6" s="59" t="s">
        <v>38</v>
      </c>
      <c r="E6" s="16" t="s">
        <v>39</v>
      </c>
      <c r="F6" s="59" t="s">
        <v>40</v>
      </c>
      <c r="G6" s="16" t="s">
        <v>41</v>
      </c>
      <c r="H6" s="59" t="s">
        <v>42</v>
      </c>
      <c r="I6" s="17">
        <v>500</v>
      </c>
      <c r="J6" s="18"/>
      <c r="K6" s="19"/>
      <c r="L6" s="19"/>
      <c r="M6" s="21"/>
      <c r="N6" s="20" t="s">
        <v>43</v>
      </c>
    </row>
    <row r="7" s="1" customFormat="1" customHeight="1" spans="1:16">
      <c r="A7" s="12">
        <v>3</v>
      </c>
      <c r="B7" s="13" t="s">
        <v>29</v>
      </c>
      <c r="C7" s="57" t="s">
        <v>44</v>
      </c>
      <c r="D7" s="59" t="s">
        <v>45</v>
      </c>
      <c r="E7" s="16" t="s">
        <v>46</v>
      </c>
      <c r="F7" s="59" t="s">
        <v>47</v>
      </c>
      <c r="G7" s="59" t="s">
        <v>48</v>
      </c>
      <c r="H7" s="59" t="s">
        <v>42</v>
      </c>
      <c r="I7" s="17">
        <v>200</v>
      </c>
      <c r="J7" s="18"/>
      <c r="K7" s="19"/>
      <c r="L7" s="19"/>
      <c r="M7" s="21"/>
      <c r="N7" s="20" t="s">
        <v>36</v>
      </c>
    </row>
    <row r="8" s="1" customFormat="1" customHeight="1" spans="1:16">
      <c r="A8" s="12">
        <v>4</v>
      </c>
      <c r="B8" s="13" t="s">
        <v>29</v>
      </c>
      <c r="C8" s="57" t="s">
        <v>49</v>
      </c>
      <c r="D8" s="59" t="s">
        <v>50</v>
      </c>
      <c r="E8" s="16" t="s">
        <v>51</v>
      </c>
      <c r="F8" s="59" t="s">
        <v>52</v>
      </c>
      <c r="G8" s="59" t="s">
        <v>53</v>
      </c>
      <c r="H8" s="59" t="s">
        <v>42</v>
      </c>
      <c r="I8" s="22">
        <v>200</v>
      </c>
      <c r="J8" s="18"/>
      <c r="K8" s="19"/>
      <c r="L8" s="19"/>
      <c r="M8" s="21"/>
      <c r="N8" s="20" t="s">
        <v>36</v>
      </c>
    </row>
    <row r="9" s="1" customFormat="1" customHeight="1" spans="1:16">
      <c r="A9" s="12">
        <v>5</v>
      </c>
      <c r="B9" s="13" t="s">
        <v>29</v>
      </c>
      <c r="C9" s="57" t="s">
        <v>54</v>
      </c>
      <c r="D9" s="59" t="s">
        <v>55</v>
      </c>
      <c r="E9" s="16" t="s">
        <v>56</v>
      </c>
      <c r="F9" s="59" t="s">
        <v>57</v>
      </c>
      <c r="G9" s="59" t="s">
        <v>57</v>
      </c>
      <c r="H9" s="16" t="s">
        <v>58</v>
      </c>
      <c r="I9" s="22">
        <v>4</v>
      </c>
      <c r="J9" s="18"/>
      <c r="K9" s="19"/>
      <c r="L9" s="19"/>
      <c r="M9" s="21"/>
      <c r="N9" s="20" t="s">
        <v>43</v>
      </c>
    </row>
    <row r="10" s="1" customFormat="1" ht="102" customHeight="1" spans="1:16">
      <c r="A10" s="12">
        <v>6</v>
      </c>
      <c r="B10" s="13" t="s">
        <v>29</v>
      </c>
      <c r="C10" s="57" t="s">
        <v>59</v>
      </c>
      <c r="D10" s="59" t="s">
        <v>60</v>
      </c>
      <c r="E10" s="16" t="s">
        <v>61</v>
      </c>
      <c r="F10" s="59" t="s">
        <v>62</v>
      </c>
      <c r="G10" s="16" t="s">
        <v>63</v>
      </c>
      <c r="H10" s="59" t="s">
        <v>64</v>
      </c>
      <c r="I10" s="22">
        <v>50</v>
      </c>
      <c r="J10" s="18"/>
      <c r="K10" s="19"/>
      <c r="L10" s="19"/>
      <c r="M10" s="21"/>
      <c r="N10" s="23" t="s">
        <v>65</v>
      </c>
    </row>
    <row r="11" s="1" customFormat="1" customHeight="1" spans="1:16">
      <c r="A11" s="12">
        <v>7</v>
      </c>
      <c r="B11" s="13" t="s">
        <v>29</v>
      </c>
      <c r="C11" s="57" t="s">
        <v>66</v>
      </c>
      <c r="D11" s="59" t="s">
        <v>67</v>
      </c>
      <c r="E11" s="16" t="s">
        <v>68</v>
      </c>
      <c r="F11" s="59" t="s">
        <v>69</v>
      </c>
      <c r="G11" s="16" t="s">
        <v>70</v>
      </c>
      <c r="H11" s="16" t="s">
        <v>71</v>
      </c>
      <c r="I11" s="22">
        <v>2</v>
      </c>
      <c r="J11" s="18"/>
      <c r="K11" s="19"/>
      <c r="L11" s="19"/>
      <c r="M11" s="21"/>
      <c r="N11" s="20" t="s">
        <v>36</v>
      </c>
    </row>
    <row r="12" s="1" customFormat="1" customHeight="1" spans="1:16">
      <c r="A12" s="12">
        <v>8</v>
      </c>
      <c r="B12" s="13" t="s">
        <v>29</v>
      </c>
      <c r="C12" s="57" t="s">
        <v>72</v>
      </c>
      <c r="D12" s="59" t="s">
        <v>73</v>
      </c>
      <c r="E12" s="16" t="s">
        <v>74</v>
      </c>
      <c r="F12" s="59" t="s">
        <v>75</v>
      </c>
      <c r="G12" s="16" t="s">
        <v>76</v>
      </c>
      <c r="H12" s="59" t="s">
        <v>77</v>
      </c>
      <c r="I12" s="22">
        <v>20</v>
      </c>
      <c r="J12" s="18"/>
      <c r="K12" s="19"/>
      <c r="L12" s="19"/>
      <c r="M12" s="24"/>
      <c r="N12" s="20" t="s">
        <v>43</v>
      </c>
    </row>
    <row r="13" s="1" customFormat="1" customHeight="1" spans="1:16">
      <c r="A13" s="12">
        <v>9</v>
      </c>
      <c r="B13" s="13" t="s">
        <v>29</v>
      </c>
      <c r="C13" s="57" t="s">
        <v>78</v>
      </c>
      <c r="D13" s="59" t="s">
        <v>79</v>
      </c>
      <c r="E13" s="16" t="s">
        <v>80</v>
      </c>
      <c r="F13" s="59" t="s">
        <v>81</v>
      </c>
      <c r="G13" s="16" t="s">
        <v>82</v>
      </c>
      <c r="H13" s="59" t="s">
        <v>83</v>
      </c>
      <c r="I13" s="22">
        <v>10</v>
      </c>
      <c r="J13" s="18"/>
      <c r="K13" s="19"/>
      <c r="L13" s="19"/>
      <c r="M13" s="24"/>
      <c r="N13" s="20" t="s">
        <v>36</v>
      </c>
    </row>
    <row r="14" s="1" customFormat="1" customHeight="1" spans="1:16">
      <c r="A14" s="12">
        <v>10</v>
      </c>
      <c r="B14" s="13" t="s">
        <v>29</v>
      </c>
      <c r="C14" s="57" t="s">
        <v>84</v>
      </c>
      <c r="D14" s="59" t="s">
        <v>85</v>
      </c>
      <c r="E14" s="16" t="s">
        <v>86</v>
      </c>
      <c r="F14" s="59" t="s">
        <v>87</v>
      </c>
      <c r="G14" s="16" t="s">
        <v>88</v>
      </c>
      <c r="H14" s="59" t="s">
        <v>89</v>
      </c>
      <c r="I14" s="22">
        <v>50</v>
      </c>
      <c r="J14" s="18"/>
      <c r="K14" s="19"/>
      <c r="L14" s="19"/>
      <c r="M14" s="25"/>
      <c r="N14" s="20" t="s">
        <v>36</v>
      </c>
    </row>
    <row r="15" s="1" customFormat="1" customHeight="1" spans="1:16">
      <c r="A15" s="12">
        <v>11</v>
      </c>
      <c r="B15" s="13" t="s">
        <v>29</v>
      </c>
      <c r="C15" s="57" t="s">
        <v>90</v>
      </c>
      <c r="D15" s="59" t="s">
        <v>91</v>
      </c>
      <c r="E15" s="16" t="s">
        <v>92</v>
      </c>
      <c r="F15" s="59" t="s">
        <v>93</v>
      </c>
      <c r="G15" s="59" t="s">
        <v>93</v>
      </c>
      <c r="H15" s="16" t="s">
        <v>58</v>
      </c>
      <c r="I15" s="22">
        <v>2</v>
      </c>
      <c r="J15" s="18"/>
      <c r="K15" s="19"/>
      <c r="L15" s="19"/>
      <c r="M15" s="25"/>
      <c r="N15" s="20" t="s">
        <v>43</v>
      </c>
    </row>
    <row r="16" s="1" customFormat="1" customHeight="1" spans="1:16">
      <c r="A16" s="12">
        <v>12</v>
      </c>
      <c r="B16" s="13" t="s">
        <v>94</v>
      </c>
      <c r="C16" s="26">
        <v>3000001102</v>
      </c>
      <c r="D16" s="27" t="s">
        <v>95</v>
      </c>
      <c r="E16" s="27" t="s">
        <v>96</v>
      </c>
      <c r="F16" s="28" t="s">
        <v>97</v>
      </c>
      <c r="G16" s="29" t="s">
        <v>98</v>
      </c>
      <c r="H16" s="59" t="s">
        <v>89</v>
      </c>
      <c r="I16" s="26">
        <v>2</v>
      </c>
      <c r="J16" s="18"/>
      <c r="K16" s="19"/>
      <c r="L16" s="19"/>
      <c r="M16" s="25"/>
      <c r="N16" s="25" t="str">
        <f>_xlfn.DISPIMG("ID_CD10020786834145A28D2D054FFA94D5",1)</f>
        <v>=DISPIMG("ID_CD10020786834145A28D2D054FFA94D5",1)</v>
      </c>
    </row>
    <row r="17" s="1" customFormat="1" customHeight="1" spans="1:14">
      <c r="A17" s="12">
        <v>13</v>
      </c>
      <c r="B17" s="13" t="s">
        <v>94</v>
      </c>
      <c r="C17" s="26">
        <v>3000000782</v>
      </c>
      <c r="D17" s="28" t="s">
        <v>99</v>
      </c>
      <c r="E17" s="28" t="s">
        <v>100</v>
      </c>
      <c r="F17" s="28" t="s">
        <v>97</v>
      </c>
      <c r="G17" s="30" t="s">
        <v>98</v>
      </c>
      <c r="H17" s="59" t="s">
        <v>89</v>
      </c>
      <c r="I17" s="26">
        <v>1</v>
      </c>
      <c r="J17" s="18"/>
      <c r="K17" s="19"/>
      <c r="L17" s="19"/>
      <c r="M17" s="25"/>
      <c r="N17" s="25" t="str">
        <f>_xlfn.DISPIMG("ID_A38D488D3CB44F41A17C4D2394665B6E",1)</f>
        <v>=DISPIMG("ID_A38D488D3CB44F41A17C4D2394665B6E",1)</v>
      </c>
    </row>
    <row r="18" s="1" customFormat="1" customHeight="1" spans="1:14">
      <c r="A18" s="12">
        <v>14</v>
      </c>
      <c r="B18" s="13" t="s">
        <v>94</v>
      </c>
      <c r="C18" s="26">
        <v>4009000106</v>
      </c>
      <c r="D18" s="28" t="s">
        <v>101</v>
      </c>
      <c r="E18" s="28" t="s">
        <v>102</v>
      </c>
      <c r="F18" s="28" t="s">
        <v>103</v>
      </c>
      <c r="G18" s="30" t="s">
        <v>104</v>
      </c>
      <c r="H18" s="59" t="s">
        <v>89</v>
      </c>
      <c r="I18" s="26">
        <v>2</v>
      </c>
      <c r="J18" s="18"/>
      <c r="K18" s="19"/>
      <c r="L18" s="19"/>
      <c r="M18" s="25"/>
      <c r="N18" s="25" t="str">
        <f>_xlfn.DISPIMG("ID_9006D78CB87F41688C4B220DC3E94D1A",1)</f>
        <v>=DISPIMG("ID_9006D78CB87F41688C4B220DC3E94D1A",1)</v>
      </c>
    </row>
    <row r="19" s="1" customFormat="1" customHeight="1" spans="1:14">
      <c r="A19" s="12">
        <v>15</v>
      </c>
      <c r="B19" s="13" t="s">
        <v>94</v>
      </c>
      <c r="C19" s="26">
        <v>4009000107</v>
      </c>
      <c r="D19" s="28" t="s">
        <v>105</v>
      </c>
      <c r="E19" s="28" t="s">
        <v>106</v>
      </c>
      <c r="F19" s="28" t="s">
        <v>107</v>
      </c>
      <c r="G19" s="30" t="s">
        <v>108</v>
      </c>
      <c r="H19" s="59" t="s">
        <v>89</v>
      </c>
      <c r="I19" s="26">
        <v>1</v>
      </c>
      <c r="J19" s="18"/>
      <c r="K19" s="19"/>
      <c r="L19" s="19"/>
      <c r="M19" s="25"/>
      <c r="N19" s="25" t="str">
        <f>_xlfn.DISPIMG("ID_856BA7F3C5D1405DB9C6C9AC5C809898",1)</f>
        <v>=DISPIMG("ID_856BA7F3C5D1405DB9C6C9AC5C809898",1)</v>
      </c>
    </row>
    <row r="20" s="1" customFormat="1" ht="63" customHeight="1" spans="1:14">
      <c r="A20" s="12">
        <v>16</v>
      </c>
      <c r="B20" s="13" t="s">
        <v>94</v>
      </c>
      <c r="C20" s="26">
        <v>4009000108</v>
      </c>
      <c r="D20" s="27" t="s">
        <v>109</v>
      </c>
      <c r="E20" s="27" t="s">
        <v>110</v>
      </c>
      <c r="F20" s="27" t="s">
        <v>111</v>
      </c>
      <c r="G20" s="31" t="s">
        <v>112</v>
      </c>
      <c r="H20" s="59" t="s">
        <v>89</v>
      </c>
      <c r="I20" s="26">
        <v>1</v>
      </c>
      <c r="J20" s="18"/>
      <c r="K20" s="19"/>
      <c r="L20" s="19"/>
      <c r="M20" s="25"/>
      <c r="N20" s="25"/>
    </row>
    <row r="21" s="1" customFormat="1" ht="341" customHeight="1" spans="1:14">
      <c r="A21" s="12">
        <v>17</v>
      </c>
      <c r="B21" s="13" t="s">
        <v>94</v>
      </c>
      <c r="C21" s="26">
        <v>4009000109</v>
      </c>
      <c r="D21" s="27" t="s">
        <v>113</v>
      </c>
      <c r="E21" s="27" t="s">
        <v>114</v>
      </c>
      <c r="F21" s="32" t="s">
        <v>115</v>
      </c>
      <c r="G21" s="31" t="s">
        <v>116</v>
      </c>
      <c r="H21" s="59" t="s">
        <v>117</v>
      </c>
      <c r="I21" s="26">
        <v>1</v>
      </c>
      <c r="J21" s="18"/>
      <c r="K21" s="19"/>
      <c r="L21" s="19"/>
      <c r="M21" s="25"/>
      <c r="N21" s="20" t="s">
        <v>118</v>
      </c>
    </row>
    <row r="22" s="1" customFormat="1" ht="69" customHeight="1" spans="1:14">
      <c r="A22" s="12">
        <v>18</v>
      </c>
      <c r="B22" s="13" t="s">
        <v>119</v>
      </c>
      <c r="C22" s="33">
        <v>6000000131</v>
      </c>
      <c r="D22" s="34" t="s">
        <v>120</v>
      </c>
      <c r="E22" s="27" t="s">
        <v>121</v>
      </c>
      <c r="F22" s="34" t="s">
        <v>122</v>
      </c>
      <c r="G22" s="31" t="s">
        <v>123</v>
      </c>
      <c r="H22" s="16" t="s">
        <v>89</v>
      </c>
      <c r="I22" s="34">
        <v>2</v>
      </c>
      <c r="J22" s="18"/>
      <c r="K22" s="19"/>
      <c r="L22" s="19"/>
      <c r="M22" s="25"/>
      <c r="N22" s="35"/>
    </row>
    <row r="23" s="1" customFormat="1" ht="107" customHeight="1" spans="1:14">
      <c r="A23" s="12">
        <v>19</v>
      </c>
      <c r="B23" s="13" t="s">
        <v>119</v>
      </c>
      <c r="C23" s="33">
        <v>6000000132</v>
      </c>
      <c r="D23" s="34" t="s">
        <v>124</v>
      </c>
      <c r="E23" s="27" t="s">
        <v>125</v>
      </c>
      <c r="F23" s="34" t="s">
        <v>126</v>
      </c>
      <c r="G23" s="31" t="s">
        <v>126</v>
      </c>
      <c r="H23" s="16" t="s">
        <v>127</v>
      </c>
      <c r="I23" s="34">
        <v>300</v>
      </c>
      <c r="J23" s="18"/>
      <c r="K23" s="19"/>
      <c r="L23" s="19"/>
      <c r="M23" s="25"/>
      <c r="N23" s="34" t="s">
        <v>128</v>
      </c>
    </row>
    <row r="24" s="1" customFormat="1" customHeight="1" spans="1:14">
      <c r="A24" s="12">
        <v>20</v>
      </c>
      <c r="B24" s="13" t="s">
        <v>129</v>
      </c>
      <c r="C24" s="60" t="s">
        <v>130</v>
      </c>
      <c r="D24" s="61" t="s">
        <v>131</v>
      </c>
      <c r="E24" s="37" t="s">
        <v>132</v>
      </c>
      <c r="F24" s="61" t="s">
        <v>133</v>
      </c>
      <c r="G24" s="61" t="s">
        <v>133</v>
      </c>
      <c r="H24" s="16" t="s">
        <v>134</v>
      </c>
      <c r="I24" s="38">
        <v>100</v>
      </c>
      <c r="J24" s="18"/>
      <c r="K24" s="19"/>
      <c r="L24" s="19"/>
      <c r="M24" s="25"/>
      <c r="N24" s="25" t="str">
        <f>_xlfn.DISPIMG("ID_984A98F2589440F895B3008860817364",1)</f>
        <v>=DISPIMG("ID_984A98F2589440F895B3008860817364",1)</v>
      </c>
    </row>
    <row r="25" s="1" customFormat="1" customHeight="1" spans="1:14">
      <c r="A25" s="12">
        <v>21</v>
      </c>
      <c r="B25" s="13" t="s">
        <v>129</v>
      </c>
      <c r="C25" s="36">
        <v>3000298614</v>
      </c>
      <c r="D25" s="39" t="s">
        <v>135</v>
      </c>
      <c r="E25" s="37" t="s">
        <v>136</v>
      </c>
      <c r="F25" s="37" t="s">
        <v>137</v>
      </c>
      <c r="G25" s="37" t="s">
        <v>137</v>
      </c>
      <c r="H25" s="16" t="s">
        <v>138</v>
      </c>
      <c r="I25" s="38">
        <v>30</v>
      </c>
      <c r="J25" s="18"/>
      <c r="K25" s="19"/>
      <c r="L25" s="19"/>
      <c r="M25" s="25"/>
      <c r="N25" s="25" t="str">
        <f>_xlfn.DISPIMG("ID_4C3DD21A66B948CFB2C082B352ABA21A",1)</f>
        <v>=DISPIMG("ID_4C3DD21A66B948CFB2C082B352ABA21A",1)</v>
      </c>
    </row>
    <row r="26" s="1" customFormat="1" customHeight="1" spans="1:14">
      <c r="A26" s="12">
        <v>22</v>
      </c>
      <c r="B26" s="13" t="s">
        <v>129</v>
      </c>
      <c r="C26" s="60" t="s">
        <v>139</v>
      </c>
      <c r="D26" s="62" t="s">
        <v>140</v>
      </c>
      <c r="E26" s="37" t="s">
        <v>141</v>
      </c>
      <c r="F26" s="37" t="s">
        <v>142</v>
      </c>
      <c r="G26" s="31" t="s">
        <v>143</v>
      </c>
      <c r="H26" s="59" t="s">
        <v>144</v>
      </c>
      <c r="I26" s="38">
        <v>3</v>
      </c>
      <c r="J26" s="18"/>
      <c r="K26" s="19"/>
      <c r="L26" s="19"/>
      <c r="M26" s="25"/>
      <c r="N26" s="25" t="str">
        <f>_xlfn.DISPIMG("ID_947C696233EB469DA39DC37A78E3E5CD",1)</f>
        <v>=DISPIMG("ID_947C696233EB469DA39DC37A78E3E5CD",1)</v>
      </c>
    </row>
    <row r="27" s="1" customFormat="1" customHeight="1" spans="1:14">
      <c r="A27" s="12">
        <v>23</v>
      </c>
      <c r="B27" s="13" t="s">
        <v>129</v>
      </c>
      <c r="C27" s="36">
        <v>3000298615</v>
      </c>
      <c r="D27" s="62" t="s">
        <v>145</v>
      </c>
      <c r="E27" s="37" t="s">
        <v>146</v>
      </c>
      <c r="F27" s="37" t="s">
        <v>142</v>
      </c>
      <c r="G27" s="31" t="s">
        <v>143</v>
      </c>
      <c r="H27" s="59" t="s">
        <v>144</v>
      </c>
      <c r="I27" s="38">
        <v>2</v>
      </c>
      <c r="J27" s="18"/>
      <c r="K27" s="19"/>
      <c r="L27" s="19"/>
      <c r="M27" s="25"/>
      <c r="N27" s="25"/>
    </row>
    <row r="28" s="1" customFormat="1" customHeight="1" spans="1:14">
      <c r="A28" s="12">
        <v>24</v>
      </c>
      <c r="B28" s="13" t="s">
        <v>129</v>
      </c>
      <c r="C28" s="36" t="s">
        <v>147</v>
      </c>
      <c r="D28" s="37" t="s">
        <v>148</v>
      </c>
      <c r="E28" s="37" t="s">
        <v>149</v>
      </c>
      <c r="F28" s="37" t="s">
        <v>150</v>
      </c>
      <c r="G28" s="37" t="s">
        <v>150</v>
      </c>
      <c r="H28" s="16" t="s">
        <v>151</v>
      </c>
      <c r="I28" s="38">
        <v>30</v>
      </c>
      <c r="J28" s="18"/>
      <c r="K28" s="19"/>
      <c r="L28" s="19"/>
      <c r="M28" s="25"/>
      <c r="N28" s="25" t="str">
        <f>_xlfn.DISPIMG("ID_7A9C266ABFCF41D6A82ACA9C4FFF6996",1)</f>
        <v>=DISPIMG("ID_7A9C266ABFCF41D6A82ACA9C4FFF6996",1)</v>
      </c>
    </row>
    <row r="29" s="1" customFormat="1" customHeight="1" spans="1:14">
      <c r="A29" s="12">
        <v>25</v>
      </c>
      <c r="B29" s="13" t="s">
        <v>129</v>
      </c>
      <c r="C29" s="60" t="s">
        <v>152</v>
      </c>
      <c r="D29" s="39" t="s">
        <v>153</v>
      </c>
      <c r="E29" s="39" t="s">
        <v>154</v>
      </c>
      <c r="F29" s="62" t="s">
        <v>155</v>
      </c>
      <c r="G29" s="31" t="s">
        <v>156</v>
      </c>
      <c r="H29" s="59" t="s">
        <v>157</v>
      </c>
      <c r="I29" s="38">
        <v>35</v>
      </c>
      <c r="J29" s="18"/>
      <c r="K29" s="19"/>
      <c r="L29" s="19"/>
      <c r="M29" s="25"/>
      <c r="N29" s="40" t="str">
        <f>_xlfn.DISPIMG("ID_B3D60C962F9C4CDCBFDF61DBAAE46B67",1)</f>
        <v>=DISPIMG("ID_B3D60C962F9C4CDCBFDF61DBAAE46B67",1)</v>
      </c>
    </row>
    <row r="30" s="1" customFormat="1" customHeight="1" spans="1:14">
      <c r="A30" s="12">
        <v>26</v>
      </c>
      <c r="B30" s="13" t="s">
        <v>129</v>
      </c>
      <c r="C30" s="60" t="s">
        <v>158</v>
      </c>
      <c r="D30" s="62" t="s">
        <v>159</v>
      </c>
      <c r="E30" s="39" t="s">
        <v>160</v>
      </c>
      <c r="F30" s="62" t="s">
        <v>161</v>
      </c>
      <c r="G30" s="31" t="s">
        <v>162</v>
      </c>
      <c r="H30" s="59" t="s">
        <v>157</v>
      </c>
      <c r="I30" s="38">
        <v>15</v>
      </c>
      <c r="J30" s="18"/>
      <c r="K30" s="19"/>
      <c r="L30" s="19"/>
      <c r="M30" s="25"/>
      <c r="N30" s="40" t="str">
        <f>_xlfn.DISPIMG("ID_3A27EE39766F45F980B42D24762DDFD4",1)</f>
        <v>=DISPIMG("ID_3A27EE39766F45F980B42D24762DDFD4",1)</v>
      </c>
    </row>
    <row r="31" s="1" customFormat="1" customHeight="1" spans="1:14">
      <c r="A31" s="12">
        <v>27</v>
      </c>
      <c r="B31" s="13" t="s">
        <v>129</v>
      </c>
      <c r="C31" s="36" t="s">
        <v>163</v>
      </c>
      <c r="D31" s="37" t="s">
        <v>164</v>
      </c>
      <c r="E31" s="37" t="s">
        <v>165</v>
      </c>
      <c r="F31" s="37" t="s">
        <v>166</v>
      </c>
      <c r="G31" s="31" t="s">
        <v>167</v>
      </c>
      <c r="H31" s="16" t="s">
        <v>168</v>
      </c>
      <c r="I31" s="38">
        <v>50</v>
      </c>
      <c r="J31" s="18"/>
      <c r="K31" s="19"/>
      <c r="L31" s="19"/>
      <c r="M31" s="25"/>
      <c r="N31" s="25" t="str">
        <f>_xlfn.DISPIMG("ID_292C53101B3D4AD18A29A851B77263A0",1)</f>
        <v>=DISPIMG("ID_292C53101B3D4AD18A29A851B77263A0",1)</v>
      </c>
    </row>
    <row r="32" s="1" customFormat="1" customHeight="1" spans="1:14">
      <c r="A32" s="12">
        <v>28</v>
      </c>
      <c r="B32" s="13" t="s">
        <v>129</v>
      </c>
      <c r="C32" s="60" t="s">
        <v>169</v>
      </c>
      <c r="D32" s="61" t="s">
        <v>170</v>
      </c>
      <c r="E32" s="37" t="s">
        <v>171</v>
      </c>
      <c r="F32" s="61" t="s">
        <v>172</v>
      </c>
      <c r="G32" s="61" t="s">
        <v>172</v>
      </c>
      <c r="H32" s="16" t="s">
        <v>89</v>
      </c>
      <c r="I32" s="38">
        <v>20</v>
      </c>
      <c r="J32" s="18"/>
      <c r="K32" s="19"/>
      <c r="L32" s="19"/>
      <c r="M32" s="25"/>
      <c r="N32" s="25" t="str">
        <f>_xlfn.DISPIMG("ID_22FC951B4CC240F8B7DD27E7A8BC663A",1)</f>
        <v>=DISPIMG("ID_22FC951B4CC240F8B7DD27E7A8BC663A",1)</v>
      </c>
    </row>
    <row r="33" s="1" customFormat="1" customHeight="1" spans="1:14">
      <c r="A33" s="12">
        <v>29</v>
      </c>
      <c r="B33" s="13" t="s">
        <v>129</v>
      </c>
      <c r="C33" s="60" t="s">
        <v>173</v>
      </c>
      <c r="D33" s="62" t="s">
        <v>174</v>
      </c>
      <c r="E33" s="37" t="s">
        <v>175</v>
      </c>
      <c r="F33" s="61" t="s">
        <v>176</v>
      </c>
      <c r="G33" s="31" t="s">
        <v>177</v>
      </c>
      <c r="H33" s="59" t="s">
        <v>42</v>
      </c>
      <c r="I33" s="38">
        <v>40</v>
      </c>
      <c r="J33" s="18"/>
      <c r="K33" s="19"/>
      <c r="L33" s="19"/>
      <c r="M33" s="25"/>
      <c r="N33" s="25"/>
    </row>
    <row r="34" s="1" customFormat="1" customHeight="1" spans="1:14">
      <c r="A34" s="12">
        <v>30</v>
      </c>
      <c r="B34" s="13" t="s">
        <v>129</v>
      </c>
      <c r="C34" s="60" t="s">
        <v>178</v>
      </c>
      <c r="D34" s="62" t="s">
        <v>179</v>
      </c>
      <c r="E34" s="37" t="s">
        <v>180</v>
      </c>
      <c r="F34" s="61" t="s">
        <v>181</v>
      </c>
      <c r="G34" s="31" t="s">
        <v>182</v>
      </c>
      <c r="H34" s="59" t="s">
        <v>42</v>
      </c>
      <c r="I34" s="38">
        <v>40</v>
      </c>
      <c r="J34" s="18"/>
      <c r="K34" s="19"/>
      <c r="L34" s="19"/>
      <c r="M34" s="25"/>
      <c r="N34" s="25"/>
    </row>
    <row r="35" s="1" customFormat="1" customHeight="1" spans="1:14">
      <c r="A35" s="12">
        <v>31</v>
      </c>
      <c r="B35" s="13" t="s">
        <v>129</v>
      </c>
      <c r="C35" s="39" t="s">
        <v>183</v>
      </c>
      <c r="D35" s="39" t="s">
        <v>184</v>
      </c>
      <c r="E35" s="39" t="s">
        <v>185</v>
      </c>
      <c r="F35" s="39" t="s">
        <v>186</v>
      </c>
      <c r="G35" s="31" t="s">
        <v>187</v>
      </c>
      <c r="H35" s="16" t="s">
        <v>188</v>
      </c>
      <c r="I35" s="39">
        <v>5</v>
      </c>
      <c r="J35" s="18"/>
      <c r="K35" s="19"/>
      <c r="L35" s="19"/>
      <c r="M35" s="25"/>
      <c r="N35" s="41" t="str">
        <f>_xlfn.DISPIMG("ID_3728D758C4A2477CBDC9AF2DC9DC40BF",1)</f>
        <v>=DISPIMG("ID_3728D758C4A2477CBDC9AF2DC9DC40BF",1)</v>
      </c>
    </row>
    <row r="36" s="1" customFormat="1" customHeight="1" spans="1:14">
      <c r="A36" s="12">
        <v>32</v>
      </c>
      <c r="B36" s="13" t="s">
        <v>129</v>
      </c>
      <c r="C36" s="39" t="s">
        <v>189</v>
      </c>
      <c r="D36" s="39" t="s">
        <v>190</v>
      </c>
      <c r="E36" s="39" t="s">
        <v>191</v>
      </c>
      <c r="F36" s="39" t="s">
        <v>192</v>
      </c>
      <c r="G36" s="31" t="s">
        <v>193</v>
      </c>
      <c r="H36" s="59" t="s">
        <v>194</v>
      </c>
      <c r="I36" s="42">
        <v>5</v>
      </c>
      <c r="J36" s="18"/>
      <c r="K36" s="19"/>
      <c r="L36" s="19"/>
      <c r="M36" s="25"/>
      <c r="N36" s="41" t="str">
        <f>_xlfn.DISPIMG("ID_CCD4873254E943A7A23222F85CE5E2FF",1)</f>
        <v>=DISPIMG("ID_CCD4873254E943A7A23222F85CE5E2FF",1)</v>
      </c>
    </row>
    <row r="37" s="1" customFormat="1" customHeight="1" spans="1:14">
      <c r="A37" s="12">
        <v>33</v>
      </c>
      <c r="B37" s="13" t="s">
        <v>129</v>
      </c>
      <c r="C37" s="39" t="s">
        <v>195</v>
      </c>
      <c r="D37" s="39" t="s">
        <v>196</v>
      </c>
      <c r="E37" s="39" t="s">
        <v>197</v>
      </c>
      <c r="F37" s="39" t="s">
        <v>192</v>
      </c>
      <c r="G37" s="31" t="s">
        <v>193</v>
      </c>
      <c r="H37" s="16" t="s">
        <v>194</v>
      </c>
      <c r="I37" s="42">
        <v>5</v>
      </c>
      <c r="J37" s="18"/>
      <c r="K37" s="19"/>
      <c r="L37" s="19"/>
      <c r="M37" s="25"/>
      <c r="N37" s="41" t="str">
        <f>_xlfn.DISPIMG("ID_4EED7DE9692F480799C074A260982394",1)</f>
        <v>=DISPIMG("ID_4EED7DE9692F480799C074A260982394",1)</v>
      </c>
    </row>
    <row r="38" s="1" customFormat="1" customHeight="1" spans="1:14">
      <c r="A38" s="12">
        <v>34</v>
      </c>
      <c r="B38" s="13" t="s">
        <v>129</v>
      </c>
      <c r="C38" s="39">
        <v>3000297105</v>
      </c>
      <c r="D38" s="62" t="s">
        <v>198</v>
      </c>
      <c r="E38" s="39" t="s">
        <v>199</v>
      </c>
      <c r="F38" s="62" t="s">
        <v>200</v>
      </c>
      <c r="G38" s="31" t="s">
        <v>201</v>
      </c>
      <c r="H38" s="59" t="s">
        <v>202</v>
      </c>
      <c r="I38" s="42">
        <v>100</v>
      </c>
      <c r="J38" s="18"/>
      <c r="K38" s="19"/>
      <c r="L38" s="19"/>
      <c r="M38" s="25"/>
      <c r="N38" s="41" t="str">
        <f>_xlfn.DISPIMG("ID_A6C4AD477C244749B1AFFBAE4D0BE614",1)</f>
        <v>=DISPIMG("ID_A6C4AD477C244749B1AFFBAE4D0BE614",1)</v>
      </c>
    </row>
    <row r="39" s="1" customFormat="1" customHeight="1" spans="1:14">
      <c r="A39" s="12">
        <v>35</v>
      </c>
      <c r="B39" s="13" t="s">
        <v>129</v>
      </c>
      <c r="C39" s="39">
        <v>3000002200</v>
      </c>
      <c r="D39" s="62" t="s">
        <v>203</v>
      </c>
      <c r="E39" s="39" t="s">
        <v>204</v>
      </c>
      <c r="F39" s="62" t="s">
        <v>205</v>
      </c>
      <c r="G39" s="31" t="s">
        <v>206</v>
      </c>
      <c r="H39" s="59" t="s">
        <v>207</v>
      </c>
      <c r="I39" s="42">
        <v>20</v>
      </c>
      <c r="J39" s="18"/>
      <c r="K39" s="19"/>
      <c r="L39" s="19"/>
      <c r="M39" s="25"/>
      <c r="N39" s="41" t="str">
        <f>_xlfn.DISPIMG("ID_B7641D113DD749FB96CCDA4F61C22FA5",1)</f>
        <v>=DISPIMG("ID_B7641D113DD749FB96CCDA4F61C22FA5",1)</v>
      </c>
    </row>
    <row r="40" s="1" customFormat="1" customHeight="1" spans="1:14">
      <c r="A40" s="12">
        <v>36</v>
      </c>
      <c r="B40" s="13" t="s">
        <v>129</v>
      </c>
      <c r="C40" s="39">
        <v>3000297106</v>
      </c>
      <c r="D40" s="62" t="s">
        <v>208</v>
      </c>
      <c r="E40" s="39" t="s">
        <v>209</v>
      </c>
      <c r="F40" s="62" t="s">
        <v>210</v>
      </c>
      <c r="G40" s="31" t="s">
        <v>211</v>
      </c>
      <c r="H40" s="59" t="s">
        <v>202</v>
      </c>
      <c r="I40" s="42">
        <v>50</v>
      </c>
      <c r="J40" s="18"/>
      <c r="K40" s="19"/>
      <c r="L40" s="19"/>
      <c r="M40" s="25"/>
      <c r="N40" s="41" t="str">
        <f>_xlfn.DISPIMG("ID_5210D3BC8A87426B878CAD31F1F1F133",1)</f>
        <v>=DISPIMG("ID_5210D3BC8A87426B878CAD31F1F1F133",1)</v>
      </c>
    </row>
    <row r="41" s="1" customFormat="1" customHeight="1" spans="1:14">
      <c r="A41" s="12">
        <v>37</v>
      </c>
      <c r="B41" s="13" t="s">
        <v>129</v>
      </c>
      <c r="C41" s="62" t="s">
        <v>212</v>
      </c>
      <c r="D41" s="62" t="s">
        <v>213</v>
      </c>
      <c r="E41" s="43" t="s">
        <v>214</v>
      </c>
      <c r="F41" s="63" t="s">
        <v>215</v>
      </c>
      <c r="G41" s="31" t="s">
        <v>216</v>
      </c>
      <c r="H41" s="16" t="s">
        <v>217</v>
      </c>
      <c r="I41" s="42">
        <v>400</v>
      </c>
      <c r="J41" s="18"/>
      <c r="K41" s="19"/>
      <c r="L41" s="19"/>
      <c r="M41" s="25"/>
      <c r="N41" s="41" t="str">
        <f>_xlfn.DISPIMG("ID_A6B7FF6D2D394D889A9850E858F9E429",1)</f>
        <v>=DISPIMG("ID_A6B7FF6D2D394D889A9850E858F9E429",1)</v>
      </c>
    </row>
    <row r="42" s="1" customFormat="1" customHeight="1" spans="1:14">
      <c r="A42" s="12">
        <v>38</v>
      </c>
      <c r="B42" s="13" t="s">
        <v>129</v>
      </c>
      <c r="C42" s="39" t="s">
        <v>218</v>
      </c>
      <c r="D42" s="62" t="s">
        <v>219</v>
      </c>
      <c r="E42" s="43" t="s">
        <v>220</v>
      </c>
      <c r="F42" s="63" t="s">
        <v>221</v>
      </c>
      <c r="G42" s="31" t="s">
        <v>221</v>
      </c>
      <c r="H42" s="59" t="s">
        <v>134</v>
      </c>
      <c r="I42" s="42">
        <v>100</v>
      </c>
      <c r="J42" s="18"/>
      <c r="K42" s="19"/>
      <c r="L42" s="19"/>
      <c r="M42" s="25"/>
      <c r="N42" s="41" t="str">
        <f>_xlfn.DISPIMG("ID_2233AE853301458D8C1ED818FE558555",1)</f>
        <v>=DISPIMG("ID_2233AE853301458D8C1ED818FE558555",1)</v>
      </c>
    </row>
    <row r="43" s="1" customFormat="1" customHeight="1" spans="1:14">
      <c r="A43" s="12">
        <v>39</v>
      </c>
      <c r="B43" s="13" t="s">
        <v>129</v>
      </c>
      <c r="C43" s="39" t="s">
        <v>222</v>
      </c>
      <c r="D43" s="39" t="s">
        <v>223</v>
      </c>
      <c r="E43" s="39" t="s">
        <v>224</v>
      </c>
      <c r="F43" s="39" t="s">
        <v>225</v>
      </c>
      <c r="G43" s="39" t="s">
        <v>225</v>
      </c>
      <c r="H43" s="16" t="s">
        <v>89</v>
      </c>
      <c r="I43" s="42">
        <v>100</v>
      </c>
      <c r="J43" s="18"/>
      <c r="K43" s="19"/>
      <c r="L43" s="19"/>
      <c r="M43" s="25"/>
      <c r="N43" s="41" t="str">
        <f>_xlfn.DISPIMG("ID_CC25C2E3A1764BBBB124ACA8F9CA187A",1)</f>
        <v>=DISPIMG("ID_CC25C2E3A1764BBBB124ACA8F9CA187A",1)</v>
      </c>
    </row>
    <row r="44" s="1" customFormat="1" customHeight="1" spans="1:14">
      <c r="A44" s="12">
        <v>40</v>
      </c>
      <c r="B44" s="13" t="s">
        <v>129</v>
      </c>
      <c r="C44" s="39" t="s">
        <v>226</v>
      </c>
      <c r="D44" s="39" t="s">
        <v>223</v>
      </c>
      <c r="E44" s="39" t="s">
        <v>224</v>
      </c>
      <c r="F44" s="39" t="s">
        <v>227</v>
      </c>
      <c r="G44" s="39" t="s">
        <v>227</v>
      </c>
      <c r="H44" s="16" t="s">
        <v>89</v>
      </c>
      <c r="I44" s="42">
        <v>100</v>
      </c>
      <c r="J44" s="18"/>
      <c r="K44" s="19"/>
      <c r="L44" s="19"/>
      <c r="M44" s="25"/>
      <c r="N44" s="41"/>
    </row>
    <row r="45" s="1" customFormat="1" customHeight="1" spans="1:14">
      <c r="A45" s="12">
        <v>41</v>
      </c>
      <c r="B45" s="13" t="s">
        <v>129</v>
      </c>
      <c r="C45" s="39" t="s">
        <v>228</v>
      </c>
      <c r="D45" s="39" t="s">
        <v>223</v>
      </c>
      <c r="E45" s="39" t="s">
        <v>224</v>
      </c>
      <c r="F45" s="39" t="s">
        <v>229</v>
      </c>
      <c r="G45" s="39" t="s">
        <v>229</v>
      </c>
      <c r="H45" s="16" t="s">
        <v>89</v>
      </c>
      <c r="I45" s="42">
        <v>100</v>
      </c>
      <c r="J45" s="18"/>
      <c r="K45" s="19"/>
      <c r="L45" s="19"/>
      <c r="M45" s="25"/>
      <c r="N45" s="41" t="str">
        <f>_xlfn.DISPIMG("ID_4FA1677ABF31449CB0526F0A4D3DCC28",1)</f>
        <v>=DISPIMG("ID_4FA1677ABF31449CB0526F0A4D3DCC28",1)</v>
      </c>
    </row>
    <row r="46" s="1" customFormat="1" customHeight="1" spans="1:14">
      <c r="A46" s="12">
        <v>42</v>
      </c>
      <c r="B46" s="13" t="s">
        <v>129</v>
      </c>
      <c r="C46" s="39" t="s">
        <v>230</v>
      </c>
      <c r="D46" s="39" t="s">
        <v>231</v>
      </c>
      <c r="E46" s="39" t="s">
        <v>232</v>
      </c>
      <c r="F46" s="39" t="s">
        <v>233</v>
      </c>
      <c r="G46" s="39" t="s">
        <v>233</v>
      </c>
      <c r="H46" s="16" t="s">
        <v>89</v>
      </c>
      <c r="I46" s="42">
        <v>80</v>
      </c>
      <c r="J46" s="18"/>
      <c r="K46" s="19"/>
      <c r="L46" s="19"/>
      <c r="M46" s="25"/>
      <c r="N46" s="41"/>
    </row>
    <row r="47" s="1" customFormat="1" customHeight="1" spans="1:14">
      <c r="A47" s="12"/>
      <c r="B47" s="19"/>
      <c r="C47" s="19"/>
      <c r="D47" s="44" t="s">
        <v>234</v>
      </c>
      <c r="E47" s="19"/>
      <c r="F47" s="45" t="s">
        <v>235</v>
      </c>
      <c r="G47" s="46"/>
      <c r="H47" s="47"/>
      <c r="I47" s="46"/>
      <c r="J47" s="18"/>
      <c r="K47" s="19"/>
      <c r="L47" s="19"/>
      <c r="M47" s="19"/>
      <c r="N47" s="48"/>
    </row>
    <row r="48" s="1" customFormat="1" ht="52" customHeight="1" spans="1:14">
      <c r="A48" s="49" t="s">
        <v>236</v>
      </c>
      <c r="B48" s="50"/>
      <c r="C48" s="50"/>
      <c r="D48" s="50"/>
      <c r="E48" s="51"/>
      <c r="F48" s="52" t="s">
        <v>237</v>
      </c>
      <c r="G48" s="53"/>
      <c r="H48" s="53"/>
      <c r="I48" s="54" t="s">
        <v>238</v>
      </c>
      <c r="J48" s="55"/>
      <c r="K48" s="56"/>
      <c r="L48" s="56"/>
      <c r="M48" s="54" t="s">
        <v>239</v>
      </c>
    </row>
  </sheetData>
  <autoFilter xmlns:etc="http://www.wps.cn/officeDocument/2017/etCustomData" ref="A3:P48" etc:filterBottomFollowUsedRange="0">
    <extLst/>
  </autoFilter>
  <mergeCells count="4">
    <mergeCell ref="A1:N1"/>
    <mergeCell ref="A2:N2"/>
    <mergeCell ref="A48:D48"/>
    <mergeCell ref="I48:J48"/>
  </mergeCells>
  <conditionalFormatting sqref="C5">
    <cfRule type="duplicateValues" dxfId="0" priority="5"/>
  </conditionalFormatting>
  <conditionalFormatting sqref="D24">
    <cfRule type="duplicateValues" dxfId="1" priority="3"/>
    <cfRule type="duplicateValues" dxfId="0" priority="2"/>
  </conditionalFormatting>
  <conditionalFormatting sqref="C6:C11">
    <cfRule type="duplicateValues" dxfId="0" priority="4"/>
  </conditionalFormatting>
  <conditionalFormatting sqref="D7:D11 C12:C23">
    <cfRule type="duplicateValues" dxfId="0" priority="6"/>
  </conditionalFormatting>
  <conditionalFormatting sqref="C24:C25 C26:C34">
    <cfRule type="duplicateValues" dxfId="0" priority="1"/>
  </conditionalFormatting>
  <pageMargins left="0.236111111111111" right="0.236111111111111" top="0.259722222222222" bottom="0.369444444444444" header="0.314583333333333" footer="0.314583333333333"/>
  <pageSetup paperSize="9" scale="4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中国铝业集团有限公司其他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项目一报价单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赵士琪</dc:creator>
  <cp:lastModifiedBy>佐伊</cp:lastModifiedBy>
  <dcterms:created xsi:type="dcterms:W3CDTF">2025-09-10T11:14:00Z</dcterms:created>
  <cp:lastPrinted>2026-07-06T10:34:00Z</cp:lastPrinted>
  <dcterms:modified xsi:type="dcterms:W3CDTF">2026-10-14T19:42:14Z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25E7ECF2A53F492FB375FCFF59A7DEFD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